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6390" tabRatio="598" activeTab="4"/>
  </bookViews>
  <sheets>
    <sheet name="PL" sheetId="1" r:id="rId1"/>
    <sheet name="BS" sheetId="2" r:id="rId2"/>
    <sheet name="Equity" sheetId="3" r:id="rId3"/>
    <sheet name="Cashflow" sheetId="4" r:id="rId4"/>
    <sheet name="Notes" sheetId="5" r:id="rId5"/>
  </sheets>
  <definedNames>
    <definedName name="_xlnm.Print_Area" localSheetId="1">'BS'!$A$1:$E$44</definedName>
    <definedName name="_xlnm.Print_Area" localSheetId="3">'Cashflow'!$A$1:$F$62</definedName>
    <definedName name="_xlnm.Print_Area" localSheetId="2">'Equity'!$A$1:$K$30</definedName>
    <definedName name="_xlnm.Print_Area" localSheetId="4">'Notes'!$A$1:$O$248</definedName>
    <definedName name="_xlnm.Print_Area" localSheetId="0">'PL'!$A$1:$L$48</definedName>
    <definedName name="_xlnm.Print_Titles" localSheetId="1">'BS'!$1:$2</definedName>
  </definedNames>
  <calcPr fullCalcOnLoad="1"/>
</workbook>
</file>

<file path=xl/sharedStrings.xml><?xml version="1.0" encoding="utf-8"?>
<sst xmlns="http://schemas.openxmlformats.org/spreadsheetml/2006/main" count="392" uniqueCount="282">
  <si>
    <t>The Group does not have any financial instruments with off balance sheet risk as at the date of this announcement.</t>
  </si>
  <si>
    <t>(Incorporated in Malaysia)</t>
  </si>
  <si>
    <t>Taxation</t>
  </si>
  <si>
    <t>RM'000</t>
  </si>
  <si>
    <t>NOTES</t>
  </si>
  <si>
    <t>Contingent Liabilities</t>
  </si>
  <si>
    <t>Off Balance Sheet Financial Instruments</t>
  </si>
  <si>
    <t>Segmental Reporting</t>
  </si>
  <si>
    <t>Current Year Prospects</t>
  </si>
  <si>
    <t>Dividend</t>
  </si>
  <si>
    <t>By Order of the Board</t>
  </si>
  <si>
    <t>Current liabilities</t>
  </si>
  <si>
    <t>Share capital</t>
  </si>
  <si>
    <t>Minority interests</t>
  </si>
  <si>
    <t>(unaudited)</t>
  </si>
  <si>
    <t>(audited)</t>
  </si>
  <si>
    <t>Revenue</t>
  </si>
  <si>
    <t>Property, plant &amp; equipment</t>
  </si>
  <si>
    <t>Inventories</t>
  </si>
  <si>
    <t>Profit before taxation</t>
  </si>
  <si>
    <t xml:space="preserve">CUMULATIVE QUARTER </t>
  </si>
  <si>
    <t>CURRENT</t>
  </si>
  <si>
    <t>YEAR</t>
  </si>
  <si>
    <t>PRECEDING</t>
  </si>
  <si>
    <t>Total</t>
  </si>
  <si>
    <t>Secretary</t>
  </si>
  <si>
    <t>Kuala Lumpur</t>
  </si>
  <si>
    <t>Working capital changes</t>
  </si>
  <si>
    <t>Tax paid</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</si>
  <si>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</si>
  <si>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</si>
  <si>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</si>
  <si>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</si>
  <si>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</si>
  <si>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</si>
  <si>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</si>
  <si>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</si>
  <si>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</si>
  <si>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Receivables, deposits and prepayments</t>
  </si>
  <si>
    <t>Payables, accruals and provision</t>
  </si>
  <si>
    <t>CONDENSED CONSOLIDATED BALANCE SHEET</t>
  </si>
  <si>
    <t>Current</t>
  </si>
  <si>
    <t>Deferred</t>
  </si>
  <si>
    <t>Operating Profit Before Working Capital Changes</t>
  </si>
  <si>
    <t>Net Cash Flows From Operating Activities</t>
  </si>
  <si>
    <t>Cash Flow From Financing Activities</t>
  </si>
  <si>
    <t>Cash And Cash Equivalents At Beginning Of Period</t>
  </si>
  <si>
    <t>Cash And Cash Equivalents At End Of Period</t>
  </si>
  <si>
    <t>Changes In The Composition Of The Group</t>
  </si>
  <si>
    <t>Changes In Debt And Equity Securities</t>
  </si>
  <si>
    <t>Variance Of Actual Profit From Forecast Profit</t>
  </si>
  <si>
    <t>Cash Flow From Investing Activities</t>
  </si>
  <si>
    <t>Changes In Estimated Amounts Reported In Prior Period Which Have Effect On The Current Period</t>
  </si>
  <si>
    <t>The cash and cash equivalents comprise:</t>
  </si>
  <si>
    <t>Dividends Paid</t>
  </si>
  <si>
    <t>Short term deposits</t>
  </si>
  <si>
    <t>Status Of Corporate Proposals</t>
  </si>
  <si>
    <t>CONDENSED CONSOLIDATED CASH FLOW STATEMENTS</t>
  </si>
  <si>
    <t>Distributable</t>
  </si>
  <si>
    <t>Share</t>
  </si>
  <si>
    <t>Retained</t>
  </si>
  <si>
    <t>capital</t>
  </si>
  <si>
    <t>premium</t>
  </si>
  <si>
    <t>Net changes in working capital</t>
  </si>
  <si>
    <t>profits</t>
  </si>
  <si>
    <t>Bank balances and cash</t>
  </si>
  <si>
    <t>CONDENSED CONSOLIDATED INCOME STATEMENT</t>
  </si>
  <si>
    <t>Investments in associated companies</t>
  </si>
  <si>
    <t>Dividends payable</t>
  </si>
  <si>
    <t>Deferred tax liabilities</t>
  </si>
  <si>
    <t>Proceeds from disposal of property, plant and equipment</t>
  </si>
  <si>
    <t xml:space="preserve">TH PLANTATIONS BERHAD </t>
  </si>
  <si>
    <t>(Company No : 12696-M)</t>
  </si>
  <si>
    <t>Plantation Development Expenditure</t>
  </si>
  <si>
    <t>There were no estimated amounts reported in prior period.</t>
  </si>
  <si>
    <t>Aliatun binti Mahmud</t>
  </si>
  <si>
    <t>LS0008841</t>
  </si>
  <si>
    <t>Income from short term investments</t>
  </si>
  <si>
    <t>Plantation development expenditure</t>
  </si>
  <si>
    <t>Proceeds from disposal of investments</t>
  </si>
  <si>
    <t>Increase in equity in subsidiaries</t>
  </si>
  <si>
    <t>Less :</t>
  </si>
  <si>
    <t>Short term investment pledged</t>
  </si>
  <si>
    <t>The preparation of an interim financial report in conformity with FRS 134, requires management to make judgements, estimates and assumptions that affect the application of policies and reported amounts of assets and liabilities, income and expenses on a year to date basis. Actual results may differ from these estimates.</t>
  </si>
  <si>
    <t>Changes In Accounting Policies</t>
  </si>
  <si>
    <t>Basis Of Preparation</t>
  </si>
  <si>
    <t>Unusual items due to their nature, size or incidence</t>
  </si>
  <si>
    <t>Material Related Party Transactions</t>
  </si>
  <si>
    <t>Capital Commitments Outstanding Not Provided For In The Interim Financial Report</t>
  </si>
  <si>
    <t>Nature of transaction</t>
  </si>
  <si>
    <t>Provision of management services</t>
  </si>
  <si>
    <t>Purchase of fertilisers</t>
  </si>
  <si>
    <t>Material Litigation</t>
  </si>
  <si>
    <t>Authorisation For Issue</t>
  </si>
  <si>
    <t>Cost of sales</t>
  </si>
  <si>
    <t>Gross profit</t>
  </si>
  <si>
    <t>Administrative expenses</t>
  </si>
  <si>
    <t>Profit from operations</t>
  </si>
  <si>
    <t>Profit for the period</t>
  </si>
  <si>
    <t>Attributable to:</t>
  </si>
  <si>
    <t>Shareholders of the Company</t>
  </si>
  <si>
    <t>Weighted average number of ordinary shares in issue</t>
  </si>
  <si>
    <t>Cumulative Quarter</t>
  </si>
  <si>
    <t>Preceding</t>
  </si>
  <si>
    <t>Year</t>
  </si>
  <si>
    <t>Other operating income</t>
  </si>
  <si>
    <t>Other operating expenses</t>
  </si>
  <si>
    <t>Minority</t>
  </si>
  <si>
    <t>Interests</t>
  </si>
  <si>
    <t>Net Cash Flow Used in Investing Activities</t>
  </si>
  <si>
    <t>-</t>
  </si>
  <si>
    <t>Cash and cash equivalents</t>
  </si>
  <si>
    <t>Lembaga Tabung Haji</t>
  </si>
  <si>
    <t xml:space="preserve">CCM  Fertilizer Sdn Bhd </t>
  </si>
  <si>
    <t>Ladang Sawit Bintulu Sdn Bhd</t>
  </si>
  <si>
    <t>Ladang Bukit Belian Sdn Bhd</t>
  </si>
  <si>
    <t>Ladang Jati Keningau Sdn Bhd</t>
  </si>
  <si>
    <t>Syarikat Sabaco Sdn Bhd</t>
  </si>
  <si>
    <t>TH Bakti Sdn Bhd</t>
  </si>
  <si>
    <t>Lease of land</t>
  </si>
  <si>
    <t>Diluted earnings per share</t>
  </si>
  <si>
    <r>
      <t xml:space="preserve">This interim financial report is unaudited and has been prepared in accordance with the applicable disclosure provisions of the Listing  Requirements of the Bursa Malaysia Securities  Berhad, and the requirements of Financial Reporting Standard (FRS) 134, </t>
    </r>
    <r>
      <rPr>
        <i/>
        <sz val="11"/>
        <rFont val="Tahoma"/>
        <family val="2"/>
      </rPr>
      <t>Interim Financial Reporting</t>
    </r>
    <r>
      <rPr>
        <sz val="11"/>
        <rFont val="Tahoma"/>
        <family val="2"/>
      </rPr>
      <t>, issued by the Malaysian Accounting Standard Board (MASB).</t>
    </r>
  </si>
  <si>
    <t>Rental of office</t>
  </si>
  <si>
    <t>Economic Profit Statement</t>
  </si>
  <si>
    <t>Earnings Before Interest and Tax (EBIT)</t>
  </si>
  <si>
    <t>Economic Charge computation :</t>
  </si>
  <si>
    <t>Average Invested Capital</t>
  </si>
  <si>
    <t>WACC</t>
  </si>
  <si>
    <t>Economic Charge</t>
  </si>
  <si>
    <t>TH-Usia Jatimas Sdn Bhd</t>
  </si>
  <si>
    <t>TH-Bonggaya Sdn Bhd</t>
  </si>
  <si>
    <t>Valuation of Property, Plant And Equipment</t>
  </si>
  <si>
    <t>Approved but not contracted for</t>
  </si>
  <si>
    <t>Approved and contracted for</t>
  </si>
  <si>
    <t>Relationship</t>
  </si>
  <si>
    <t>Transacting Parties</t>
  </si>
  <si>
    <t>Holding Company</t>
  </si>
  <si>
    <t>Related Company</t>
  </si>
  <si>
    <t>NOPAT</t>
  </si>
  <si>
    <t>Quoted Investments</t>
  </si>
  <si>
    <t>There were no purchases or disposals of quoted investments for the current quarter under review.</t>
  </si>
  <si>
    <t xml:space="preserve">Unquoted Investments And/Or Properties </t>
  </si>
  <si>
    <t>Share of loss before tax  of associated company</t>
  </si>
  <si>
    <t>This interim financial report contains condensed consolidated financial statements and selected explanatory notes. The notes include an explanation of events and transactions that are significant to an understanding of the changes in financial position and performance of the Group. The condensed consolidated interim financial statements and notes thereon do not include all information required for a full set of financial statements prepared in accordance with FRSs.</t>
  </si>
  <si>
    <t>Net operating profit after tax (NOPAT) computation :</t>
  </si>
  <si>
    <t>Assets</t>
  </si>
  <si>
    <t>Total non-current assets</t>
  </si>
  <si>
    <t>Total current assets</t>
  </si>
  <si>
    <t>Total assets</t>
  </si>
  <si>
    <t>Equity</t>
  </si>
  <si>
    <t>Retained earnings</t>
  </si>
  <si>
    <t>Total equity attributable to shareholders of the Company</t>
  </si>
  <si>
    <t>Total equity</t>
  </si>
  <si>
    <t>Liabilities</t>
  </si>
  <si>
    <t>Total non-current liabilities</t>
  </si>
  <si>
    <t>Total liabilities</t>
  </si>
  <si>
    <t>Total equity and liabilities</t>
  </si>
  <si>
    <t>At 1 January 2007</t>
  </si>
  <si>
    <t>Tax refund</t>
  </si>
  <si>
    <t>Prepaid lease payment</t>
  </si>
  <si>
    <t>Variance</t>
  </si>
  <si>
    <t>%</t>
  </si>
  <si>
    <t>Sub-total</t>
  </si>
  <si>
    <t>As at</t>
  </si>
  <si>
    <t>Long term borrowings</t>
  </si>
  <si>
    <t>Profit Before Taxation</t>
  </si>
  <si>
    <t>Zakat</t>
  </si>
  <si>
    <t>Material Event Subsequent To The End Of Financial Period</t>
  </si>
  <si>
    <t>The Group did not issue any profit forecast for the current quarter.</t>
  </si>
  <si>
    <t>Review Of Performance for Quarter Ended and Year Todate</t>
  </si>
  <si>
    <t>Net profit for the period</t>
  </si>
  <si>
    <t>Auditors' Report on Preceding Annual Financial Statements</t>
  </si>
  <si>
    <t>Net tangible assets per share (RM)</t>
  </si>
  <si>
    <t>The Condensed Consolidated Income Statements should be read in conjunction with the Audited Financial Statements for the year ended 31 December 2007 and the accompanying explanatory notes attached to the interim financial statements.</t>
  </si>
  <si>
    <t>The Condensed Consolidated Balance Sheet should be read in conjunction with the Audited Financial Statements for the year ended 31 December 2007 and the accompanying explanatory notes attached to the interim financial statements.</t>
  </si>
  <si>
    <t>At 1 January 2008</t>
  </si>
  <si>
    <t>Net profit for the year</t>
  </si>
  <si>
    <t>Acquisition of a subsidiary company</t>
  </si>
  <si>
    <t>Dividend approved in respect of previous year</t>
  </si>
  <si>
    <t>Incorporation of subsidiary</t>
  </si>
  <si>
    <t>The Condensed Consolidated Statement of Changes in Equity should be read in conjunction with the Audited Financial Statements for the year ended 31 December 2007 and the accompanying explanatory notes attached to the interim financial statements.</t>
  </si>
  <si>
    <t>Interest paid</t>
  </si>
  <si>
    <t>Zakat paid</t>
  </si>
  <si>
    <t>Acquisition of property, plant and equipment</t>
  </si>
  <si>
    <t>Acquisition of prepaid land</t>
  </si>
  <si>
    <t>Acquisition of subsidiaries</t>
  </si>
  <si>
    <t>Proceeds from disposal of prepaid lease payments</t>
  </si>
  <si>
    <t>Dividends paid to shareholders of the company</t>
  </si>
  <si>
    <t>Loan drawdown</t>
  </si>
  <si>
    <t>The Condensed Consolidated Cash Flow Statement should be read in conjunction with the Audited Financial Statements for the year ended 31 December 2007 and the accompanying explanatory notes attached to the interim financial statements.</t>
  </si>
  <si>
    <t>There was no valuation of the property, plant and equipment in the current quarter under review. The valuation of property, plant and equipment have been brought forward without amendments from the financial statements for the financial year ended  31 December 2007.</t>
  </si>
  <si>
    <t>31.12.2007</t>
  </si>
  <si>
    <t>Secured :</t>
  </si>
  <si>
    <t>Term loan</t>
  </si>
  <si>
    <t>Unsecured :</t>
  </si>
  <si>
    <t>Revolving Bai Bithaman Ajil</t>
  </si>
  <si>
    <t>There were no purchases or disposals of unquoted investments for the current quarter under review.</t>
  </si>
  <si>
    <t>The auditors have expressed an unqualified opinion on the Company's statutory consolidated financial statements for the year ended 31 December 2007 in their report dated 21 March 2008.</t>
  </si>
  <si>
    <t>TH Pelita Meludam Sdn Bhd</t>
  </si>
  <si>
    <t>The adoption of the above FRSs, Amendments to FRS and IC Interpretations does not have any significant financial impact on the Group.</t>
  </si>
  <si>
    <r>
      <t xml:space="preserve">FRS 107, </t>
    </r>
    <r>
      <rPr>
        <i/>
        <sz val="11"/>
        <rFont val="Tahoma"/>
        <family val="2"/>
      </rPr>
      <t>Cash Flow Statements</t>
    </r>
  </si>
  <si>
    <r>
      <t xml:space="preserve">FRS 111, </t>
    </r>
    <r>
      <rPr>
        <i/>
        <sz val="11"/>
        <rFont val="Tahoma"/>
        <family val="2"/>
      </rPr>
      <t>Construction Contracts</t>
    </r>
  </si>
  <si>
    <r>
      <t xml:space="preserve">FRS 112, </t>
    </r>
    <r>
      <rPr>
        <i/>
        <sz val="11"/>
        <rFont val="Tahoma"/>
        <family val="2"/>
      </rPr>
      <t>Income Taxes</t>
    </r>
  </si>
  <si>
    <r>
      <t xml:space="preserve">FRS 118, </t>
    </r>
    <r>
      <rPr>
        <i/>
        <sz val="11"/>
        <rFont val="Tahoma"/>
        <family val="2"/>
      </rPr>
      <t>Revenue</t>
    </r>
  </si>
  <si>
    <r>
      <t xml:space="preserve">FRS 120, </t>
    </r>
    <r>
      <rPr>
        <i/>
        <sz val="11"/>
        <rFont val="Tahoma"/>
        <family val="2"/>
      </rPr>
      <t>Accounting for Government Grants and Disclosure of Government Assistance</t>
    </r>
  </si>
  <si>
    <r>
      <t xml:space="preserve">Amendment to FRS 121, </t>
    </r>
    <r>
      <rPr>
        <i/>
        <sz val="11"/>
        <rFont val="Tahoma"/>
        <family val="2"/>
      </rPr>
      <t>The Effects of Changes in Foreign Exchange Rates - Net Investment in a Foreign Operation</t>
    </r>
  </si>
  <si>
    <r>
      <t xml:space="preserve">FRS 134, </t>
    </r>
    <r>
      <rPr>
        <i/>
        <sz val="11"/>
        <rFont val="Tahoma"/>
        <family val="2"/>
      </rPr>
      <t>Interim Financial Reporting</t>
    </r>
  </si>
  <si>
    <r>
      <t xml:space="preserve">FRS 137, </t>
    </r>
    <r>
      <rPr>
        <i/>
        <sz val="11"/>
        <rFont val="Tahoma"/>
        <family val="2"/>
      </rPr>
      <t>Provisions, Contingent Liabilities and Contingent Assets</t>
    </r>
  </si>
  <si>
    <r>
      <t xml:space="preserve">IC Interpretation 7, </t>
    </r>
    <r>
      <rPr>
        <i/>
        <sz val="11"/>
        <rFont val="Tahoma"/>
        <family val="2"/>
      </rPr>
      <t>Applying the Restatement Approach under FRS 129, Financial Reporting in Hyperinflationary Economies</t>
    </r>
  </si>
  <si>
    <r>
      <t xml:space="preserve">IC Interpretation 8, </t>
    </r>
    <r>
      <rPr>
        <i/>
        <sz val="11"/>
        <rFont val="Tahoma"/>
        <family val="2"/>
      </rPr>
      <t>Scope of FRS 2</t>
    </r>
  </si>
  <si>
    <t>The significant accounting policies and methods of computation adopted by the Group in this interim financial report are consistent with those adopted in the financial statements for the year ended 31 December 2007 except for the adoption of the following FRSs, Amendments to FRS and Issue Committee("IC") Interpretations which became effective for financial periods on or after 1 July 2007:-</t>
  </si>
  <si>
    <t>The interim financial report has been prepared in accordance with the same accounting policies adopted by the Group in the 2007 annual financial statements, except for the accounting policy changes that are expected to be reflected in the 2008 annual financial statements. Details of these changes in accounting policies are set out in Note 2.</t>
  </si>
  <si>
    <t>The financial information relating to the financial year ended 31 December 2007 that is included in the interim financial report is derived from those financial statements other than those that have been restated as a result of the change in accounting policies. Statutory financial statements for the year ended 31 December 2007 are available from THP's registered office.</t>
  </si>
  <si>
    <t>Loans and borrowings</t>
  </si>
  <si>
    <t>Other Investment</t>
  </si>
  <si>
    <t>Adjustment for non-cash flow items</t>
  </si>
  <si>
    <t>The Group's plantation operations are affected by seasonal crop production, weather conditions and fluctuating commodity prices.</t>
  </si>
  <si>
    <t>Loan repayment</t>
  </si>
  <si>
    <t>UNAUDITED</t>
  </si>
  <si>
    <t>There were no issuances, cancellations, repurchases, resale of debt and equity securities in the current financial quarter except repayments of debt amounting to RM21.2 million.</t>
  </si>
  <si>
    <t>Quarter 2</t>
  </si>
  <si>
    <t>At 31 December 2007 (audited)</t>
  </si>
  <si>
    <t>Non-distributable</t>
  </si>
  <si>
    <t>Attributable to shareholders of the Company</t>
  </si>
  <si>
    <t>Net Increase/(Decrease) In Cash And Cash Equivalents</t>
  </si>
  <si>
    <t>i)</t>
  </si>
  <si>
    <t>ii)</t>
  </si>
  <si>
    <t>iii)</t>
  </si>
  <si>
    <t>iv)</t>
  </si>
  <si>
    <t>v)</t>
  </si>
  <si>
    <t>acquisitions of 15,234,256 ordinary shares of RM1.00 each in Syarikat Sabaco Sdn Bhd representing 51% of its issued and paid-up share capital from Lembaga Tabung Haji for an indicative purchase consideration of RM147,468,000 of which RM112,661,920 will be satisfied by the issuance of new THP shares and RM34,806,080 by cash ,</t>
  </si>
  <si>
    <t>acquisitions of 16,810,354 ordinary shares of RM1.00 each in Ladang Bukit Belian Sdn Bhd representing 100% of its issued and paid-up share capital from Lembaga Tabung Haji for an indicative purchase consideration of RM51,944,000 of which RM46,749,600 will be satisfied by the issuance of new THP shares and RM5,194,400 by cash ,</t>
  </si>
  <si>
    <t>a bonus issue of 243,822,000 new ordinary shares of RM0.50 each in THP to be credited as fully paid on the basis of one (1) new bonus share for every one (1) existing ordinary share of RM0.50 each held in THP after the proposed acquisitions ,</t>
  </si>
  <si>
    <t>the establishment of an Employee Share Options scheme for the eligible directors and employees of THP after the proposed acquisitions and proposed bonus issue ,</t>
  </si>
  <si>
    <t>increase in authorised share capital of the company from RM100,000,000 comprising 200,000,000 shares to RM350,000,000 comprising 700,000,000 shares by the creation of an additional 500,000,000 shares , and</t>
  </si>
  <si>
    <t>vi)</t>
  </si>
  <si>
    <t>At 31.12.07</t>
  </si>
  <si>
    <t>No segmental reporting has been prepared as the Group is predominantly involved in plantation activity carried out in Malaysia.</t>
  </si>
  <si>
    <t>The comparison of the Group revenue and profit before taxation for the current and preceding quarter are as follows:</t>
  </si>
  <si>
    <t>On 25 July 2008 the Group has announced the following proposals :</t>
  </si>
  <si>
    <t>QUARTERLY REPORT FOR THE NINE MONTHS ENDED 30 SEPTEMBER 2008</t>
  </si>
  <si>
    <t>The Directors have pleasure in announcing the unaudited consolidated results for the third quarter ended 30 September 2008.</t>
  </si>
  <si>
    <t>THIRD QUARTER</t>
  </si>
  <si>
    <t>30.09.07</t>
  </si>
  <si>
    <t>30.09.08</t>
  </si>
  <si>
    <t>At 30.09.08</t>
  </si>
  <si>
    <t>STATEMENT OF CHANGES IN EQUITY FOR THE NINE MONTHS ENDED 30 SEPTEMBER 2008</t>
  </si>
  <si>
    <t>At 30 September 2008 (unaudited)</t>
  </si>
  <si>
    <t>FOR THE NINE MONTHS ENDED 30 SEPTEMBER 2008</t>
  </si>
  <si>
    <t>Proceed from disposal of property, plant and equipment</t>
  </si>
  <si>
    <t>At 30 September 2008</t>
  </si>
  <si>
    <t>For the quarter ended 30.09.2008</t>
  </si>
  <si>
    <t>Third Quarter</t>
  </si>
  <si>
    <t>Quarter 3</t>
  </si>
  <si>
    <t>30.09.2008</t>
  </si>
  <si>
    <t>7 November 2008</t>
  </si>
  <si>
    <t>The interim financial statements were authorised for issue by the Board of Directors in accordance with a resolution of the directors dated 7 November 2008</t>
  </si>
  <si>
    <t>As at 30 September 2008, the total secured borrowings, which are denominated in Ringgit Malaysia, are as follows:</t>
  </si>
  <si>
    <t>Working</t>
  </si>
  <si>
    <t>The Directors are of the opinion that the Group has no contingent liabilities which, upon crystallisation would have a material impact on the financial position and business of the Group as at 7 November 2008.</t>
  </si>
  <si>
    <t>During the third quarter ended 30 September 2008 the company has declared and paid an interim dividend of 10.0 sen per share less tax 26% in respect of financial year ending 31 December 2008 amounting to RM14.5 million.</t>
  </si>
  <si>
    <t>Dividend paid</t>
  </si>
  <si>
    <t>There were no unusual  items affecting assets, liabilities, equity and net income. With effect from February 2008, the Group has introduced "Centralised Cash Management System" whereby excess fund at subsidiaries and related companies managed by the Group in relation to the management services contract were pooled resulting in higher cash and payable balances  during the third quarter ended 30 September 2008.</t>
  </si>
  <si>
    <t>The slight increase in revenue was mainly due to the higher sales volume of CPO by 22.28% as compared to the preceding quarter. Meanwhile, the Group recorded lower profit before taxation as compared to preceding quarter due to higher cost of sales and lower management fees income received during the current quarter.</t>
  </si>
  <si>
    <t>Profit before tax for the current quarter ended 30 September 2008 was RM26.26 million as compared to  RM21.35 million for the same quarter last year mainly due to the increase in revenue by 39.22% and gross profit margin by 4.45%.The increase in gross profit margin is  lower than increase in the revenue  due to  increase in production cost during the current quarter.</t>
  </si>
  <si>
    <t>For the current quarter ended 30 September 2008, revenue increased by 39.22% to RM68 million from RM48.85 million for the same quarter last year. It was mainly contributed by strong palm product prices and higher sales and production volume</t>
  </si>
  <si>
    <t>Decrease in deposits pledged</t>
  </si>
  <si>
    <t>Net Cash Flow (Used In)/ From Financing Activities</t>
  </si>
  <si>
    <t>There were no material events which occurred subsequent to the balance sheet date until the date of this announcement other than the proposals announced as disclosed in  Note 24.</t>
  </si>
  <si>
    <t>There  were  no changes  in  the composition  of  the Group  for  the current  quarter under review other than the proposals announced as disclosed in Note 24.</t>
  </si>
  <si>
    <t>PT. TH Indo Plantations (formerly known as PT Multigambut Industri)</t>
  </si>
  <si>
    <t>For the nine month ended 30 September 2008, the Group revenue of RM201.4 was significantly higher than the corresponding period last year by 78.57%. It was mainly contributed by higher average crude palm oil price and production. As a result, profit before taxation  for the current period was 100% higher.</t>
  </si>
  <si>
    <t>Tax expenses for the current period ended 30 September 2008 are derived based on the management's best estimate of the tax rate for the year. The effective tax rate of the Group for the current period  is higher than the statutory rate as a result of lower capital allowances available for the current period under review.</t>
  </si>
  <si>
    <t>the amendments to the company's Memorandum and Articles of association to facilitate the proposed ESOS and the proposed increase in authorised share capital of the company.</t>
  </si>
  <si>
    <t>The Group had obtained approval from Bursa Malaysia Berhad on 9 October 2008 and subsequently had applied for extension of time for issuance of circular. The approval was obtained on 22 October 2008. The Securities Commision had approved the above corporate proposals on 30 October 2008. However, the proposals are still pending approval from the shareholders.</t>
  </si>
  <si>
    <t>Since the last audited financial statements for the year ended 31 December 2007, neither the Group nor its subsidiary companies is a party to any litigation or arbitration, either as plaintiff or defendant.</t>
  </si>
  <si>
    <t xml:space="preserve">On 29 July 2008 the Board of Directors approved a first interim dividend of 10.0 sen per share less tax 26% in respect of the financial year ending 31 December 2008 and was paid on 28 August 2008. </t>
  </si>
  <si>
    <t>Save as disclosed above, there are no other corporate proposals announced but not completed as at end  of the current period under review.</t>
  </si>
  <si>
    <t>Finance income/(costs)</t>
  </si>
  <si>
    <t>FOR THE 9 MONTHS PERIOD ENDED</t>
  </si>
  <si>
    <t>Economic Profit /(loss)</t>
  </si>
  <si>
    <t>Despite plummeting commodity prices in the recent months which is expected to remain until the current financial year ending 31 December 2008, the Group is expected to fare reasonably better as compared to previous year due to expected higher average commodity prices and crop production.</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</si>
</sst>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_);\(#,##0\);&quot;   -   &quot;"/>
    <numFmt numFmtId="207" formatCode="_(* #,##0.000_);_(* \(#,##0.000\);_(* &quot;-&quot;??_);_(@_)"/>
    <numFmt numFmtId="208" formatCode="0_);\(0\)"/>
    <numFmt numFmtId="209" formatCode="0.00_);\(0.00\)"/>
    <numFmt numFmtId="210" formatCode="_(* #,##0.0000_);_(* \(#,##0.0000\);_(* &quot;-&quot;??_);_(@_)"/>
    <numFmt numFmtId="211" formatCode="#,##0.0_);\(#,##0.0\);&quot;   -   &quot;"/>
    <numFmt numFmtId="212" formatCode="#,##0.00_);\(#,##0.00\);&quot;   -   &quot;"/>
    <numFmt numFmtId="213" formatCode="_(* #,##0.00000_);_(* \(#,##0.00000\);_(* &quot;-&quot;??_);_(@_)"/>
    <numFmt numFmtId="214" formatCode="_(* #,##0.000000_);_(* \(#,##0.000000\);_(* &quot;-&quot;??_);_(@_)"/>
    <numFmt numFmtId="215" formatCode="[$€-2]\ #,##0.00_);[Red]\([$€-2]\ #,##0.00\)"/>
  </numFmts>
  <fonts count="18">
    <font>
      <sz val="10"/>
      <name val="Arial"/>
      <family val="0"/>
    </font>
    <font>
      <u val="single"/>
      <sz val="9"/>
      <color indexed="12"/>
      <name val="Arial"/>
      <family val="0"/>
    </font>
    <font>
      <u val="single"/>
      <sz val="9"/>
      <color indexed="36"/>
      <name val="Arial"/>
      <family val="0"/>
    </font>
    <font>
      <b/>
      <u val="single"/>
      <sz val="11"/>
      <name val="Tahoma"/>
      <family val="2"/>
    </font>
    <font>
      <sz val="11"/>
      <name val="Tahoma"/>
      <family val="2"/>
    </font>
    <font>
      <b/>
      <sz val="11"/>
      <name val="Tahoma"/>
      <family val="2"/>
    </font>
    <font>
      <sz val="10"/>
      <name val="Tahoma"/>
      <family val="2"/>
    </font>
    <font>
      <b/>
      <sz val="10"/>
      <name val="Tahoma"/>
      <family val="2"/>
    </font>
    <font>
      <u val="single"/>
      <sz val="11"/>
      <name val="Tahoma"/>
      <family val="2"/>
    </font>
    <font>
      <b/>
      <sz val="14"/>
      <name val="Tahoma"/>
      <family val="2"/>
    </font>
    <font>
      <sz val="9"/>
      <name val="Tahoma"/>
      <family val="2"/>
    </font>
    <font>
      <b/>
      <sz val="9"/>
      <name val="Tahoma"/>
      <family val="2"/>
    </font>
    <font>
      <i/>
      <sz val="11"/>
      <name val="Tahoma"/>
      <family val="2"/>
    </font>
    <font>
      <b/>
      <u val="single"/>
      <sz val="10"/>
      <name val="Tahoma"/>
      <family val="2"/>
    </font>
    <font>
      <b/>
      <i/>
      <sz val="11"/>
      <name val="Tahoma"/>
      <family val="2"/>
    </font>
    <font>
      <b/>
      <sz val="10.5"/>
      <name val="Tahoma"/>
      <family val="2"/>
    </font>
    <font>
      <sz val="12"/>
      <name val="Times New Roman"/>
      <family val="1"/>
    </font>
    <font>
      <sz val="11"/>
      <color indexed="10"/>
      <name val="Tahoma"/>
      <family val="2"/>
    </font>
  </fonts>
  <fills count="2">
    <fill>
      <patternFill/>
    </fill>
    <fill>
      <patternFill patternType="gray125"/>
    </fill>
  </fills>
  <borders count="9">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27">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vertical="top"/>
    </xf>
    <xf numFmtId="0" fontId="4" fillId="0" borderId="0" xfId="0" applyFont="1" applyFill="1" applyAlignment="1">
      <alignment vertical="top" wrapText="1"/>
    </xf>
    <xf numFmtId="0" fontId="4" fillId="0" borderId="0" xfId="0" applyFont="1" applyFill="1" applyAlignment="1" quotePrefix="1">
      <alignment horizontal="justify" vertical="top" wrapText="1"/>
    </xf>
    <xf numFmtId="0" fontId="5" fillId="0" borderId="0" xfId="0" applyFont="1" applyFill="1" applyAlignment="1">
      <alignment horizontal="justify" vertical="top" wrapText="1"/>
    </xf>
    <xf numFmtId="0" fontId="4" fillId="0" borderId="0" xfId="0" applyFont="1" applyFill="1" applyAlignment="1">
      <alignment vertical="top"/>
    </xf>
    <xf numFmtId="0" fontId="5" fillId="0" borderId="0" xfId="0" applyFont="1" applyFill="1" applyAlignment="1">
      <alignment vertical="top" wrapText="1"/>
    </xf>
    <xf numFmtId="0" fontId="4" fillId="0" borderId="0" xfId="0" applyFont="1" applyFill="1" applyAlignment="1">
      <alignment horizontal="justify" vertical="top"/>
    </xf>
    <xf numFmtId="0" fontId="5"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Alignment="1">
      <alignment/>
    </xf>
    <xf numFmtId="0" fontId="4" fillId="0" borderId="0" xfId="0" applyFont="1" applyFill="1" applyAlignment="1">
      <alignment horizontal="right"/>
    </xf>
    <xf numFmtId="0" fontId="5" fillId="0" borderId="0" xfId="0" applyFont="1" applyFill="1" applyAlignment="1" quotePrefix="1">
      <alignment/>
    </xf>
    <xf numFmtId="0" fontId="4" fillId="0" borderId="0" xfId="0" applyFont="1" applyFill="1" applyBorder="1" applyAlignment="1">
      <alignment/>
    </xf>
    <xf numFmtId="187" fontId="5" fillId="0" borderId="0" xfId="15" applyNumberFormat="1" applyFont="1" applyFill="1" applyBorder="1" applyAlignment="1">
      <alignment/>
    </xf>
    <xf numFmtId="187" fontId="5" fillId="0" borderId="0" xfId="15" applyNumberFormat="1" applyFont="1" applyFill="1" applyAlignment="1">
      <alignment/>
    </xf>
    <xf numFmtId="187" fontId="5" fillId="0" borderId="0" xfId="15" applyNumberFormat="1" applyFont="1" applyFill="1" applyBorder="1" applyAlignment="1">
      <alignment horizontal="right"/>
    </xf>
    <xf numFmtId="187" fontId="4" fillId="0" borderId="0" xfId="0" applyNumberFormat="1" applyFont="1" applyFill="1" applyAlignment="1">
      <alignment/>
    </xf>
    <xf numFmtId="0" fontId="7" fillId="0" borderId="0" xfId="0" applyFont="1" applyFill="1" applyAlignment="1">
      <alignment/>
    </xf>
    <xf numFmtId="0" fontId="5" fillId="0" borderId="0" xfId="0" applyFont="1" applyFill="1" applyAlignment="1">
      <alignment horizontal="center" wrapText="1"/>
    </xf>
    <xf numFmtId="187" fontId="5" fillId="0" borderId="1" xfId="15" applyNumberFormat="1" applyFont="1" applyFill="1" applyBorder="1" applyAlignment="1">
      <alignment/>
    </xf>
    <xf numFmtId="187" fontId="4" fillId="0" borderId="0" xfId="15" applyNumberFormat="1" applyFont="1" applyFill="1" applyBorder="1" applyAlignment="1">
      <alignment/>
    </xf>
    <xf numFmtId="187" fontId="4" fillId="0" borderId="0" xfId="15" applyNumberFormat="1" applyFont="1" applyFill="1" applyBorder="1" applyAlignment="1">
      <alignment horizontal="right"/>
    </xf>
    <xf numFmtId="187" fontId="4" fillId="0" borderId="0" xfId="15" applyNumberFormat="1" applyFont="1" applyFill="1" applyAlignment="1">
      <alignment/>
    </xf>
    <xf numFmtId="0" fontId="4"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187" fontId="5" fillId="0" borderId="0" xfId="15" applyNumberFormat="1" applyFont="1" applyFill="1" applyBorder="1" applyAlignment="1">
      <alignment horizontal="left" vertical="top" wrapText="1"/>
    </xf>
    <xf numFmtId="187" fontId="4" fillId="0" borderId="0" xfId="15" applyNumberFormat="1" applyFont="1" applyFill="1" applyBorder="1" applyAlignment="1">
      <alignment horizontal="left" vertical="top" wrapText="1"/>
    </xf>
    <xf numFmtId="0" fontId="4" fillId="0" borderId="0" xfId="0" applyFont="1" applyFill="1" applyAlignment="1">
      <alignment vertical="center"/>
    </xf>
    <xf numFmtId="0" fontId="4" fillId="0" borderId="0" xfId="0" applyFont="1" applyFill="1" applyBorder="1" applyAlignment="1">
      <alignment vertical="center"/>
    </xf>
    <xf numFmtId="187" fontId="5" fillId="0" borderId="0" xfId="0" applyNumberFormat="1" applyFont="1" applyFill="1" applyBorder="1" applyAlignment="1">
      <alignment vertical="center"/>
    </xf>
    <xf numFmtId="187" fontId="5" fillId="0" borderId="1" xfId="0" applyNumberFormat="1" applyFont="1" applyFill="1" applyBorder="1" applyAlignment="1">
      <alignment vertical="center"/>
    </xf>
    <xf numFmtId="187" fontId="4" fillId="0" borderId="0" xfId="0" applyNumberFormat="1" applyFont="1" applyFill="1" applyBorder="1" applyAlignment="1">
      <alignment vertical="center"/>
    </xf>
    <xf numFmtId="187" fontId="4" fillId="0" borderId="0" xfId="15" applyNumberFormat="1" applyFont="1" applyFill="1" applyBorder="1" applyAlignment="1">
      <alignment horizontal="justify" vertical="center" wrapText="1"/>
    </xf>
    <xf numFmtId="187" fontId="5" fillId="0" borderId="0" xfId="15" applyNumberFormat="1" applyFont="1" applyFill="1" applyAlignment="1">
      <alignment horizontal="right"/>
    </xf>
    <xf numFmtId="0" fontId="4" fillId="0" borderId="0" xfId="0" applyFont="1" applyFill="1" applyAlignment="1" quotePrefix="1">
      <alignment/>
    </xf>
    <xf numFmtId="0" fontId="5" fillId="0" borderId="0" xfId="0" applyFont="1" applyFill="1" applyAlignment="1">
      <alignment horizontal="justify" vertical="top"/>
    </xf>
    <xf numFmtId="0" fontId="4" fillId="0" borderId="0" xfId="0" applyFont="1" applyFill="1" applyAlignment="1">
      <alignment horizontal="left" indent="1"/>
    </xf>
    <xf numFmtId="0" fontId="4" fillId="0" borderId="0" xfId="0" applyFont="1" applyFill="1" applyAlignment="1">
      <alignment horizontal="justify" vertical="center"/>
    </xf>
    <xf numFmtId="0" fontId="5" fillId="0" borderId="0" xfId="0" applyFont="1" applyFill="1" applyAlignment="1" quotePrefix="1">
      <alignment horizontal="center" vertical="top"/>
    </xf>
    <xf numFmtId="0" fontId="5" fillId="0" borderId="0" xfId="0" applyFont="1" applyFill="1" applyAlignment="1">
      <alignment horizontal="left"/>
    </xf>
    <xf numFmtId="14" fontId="5" fillId="0" borderId="0" xfId="0" applyNumberFormat="1" applyFont="1" applyFill="1" applyAlignment="1" quotePrefix="1">
      <alignment horizontal="right"/>
    </xf>
    <xf numFmtId="171" fontId="5" fillId="0" borderId="2" xfId="15" applyFont="1" applyFill="1" applyBorder="1" applyAlignment="1">
      <alignment horizontal="right" vertical="top"/>
    </xf>
    <xf numFmtId="0" fontId="10" fillId="0" borderId="0" xfId="0" applyFont="1" applyFill="1" applyAlignment="1">
      <alignment vertical="top" wrapText="1"/>
    </xf>
    <xf numFmtId="193" fontId="10" fillId="0" borderId="0" xfId="0" applyNumberFormat="1" applyFont="1" applyFill="1" applyAlignment="1" quotePrefix="1">
      <alignment horizontal="center" vertical="top" wrapText="1"/>
    </xf>
    <xf numFmtId="0" fontId="10" fillId="0" borderId="0" xfId="0" applyFont="1" applyFill="1" applyAlignment="1">
      <alignment vertical="top"/>
    </xf>
    <xf numFmtId="0" fontId="10" fillId="0" borderId="0" xfId="0" applyFont="1" applyFill="1" applyAlignment="1">
      <alignment horizontal="center" vertical="top"/>
    </xf>
    <xf numFmtId="193" fontId="11" fillId="0" borderId="0" xfId="0" applyNumberFormat="1" applyFont="1" applyFill="1" applyAlignment="1">
      <alignment horizontal="right" vertical="top" wrapText="1"/>
    </xf>
    <xf numFmtId="193" fontId="10" fillId="0" borderId="0" xfId="0" applyNumberFormat="1" applyFont="1" applyFill="1" applyAlignment="1">
      <alignment horizontal="right" vertical="top" wrapText="1"/>
    </xf>
    <xf numFmtId="171" fontId="4" fillId="0" borderId="0" xfId="15" applyNumberFormat="1" applyFont="1" applyFill="1" applyAlignment="1">
      <alignment/>
    </xf>
    <xf numFmtId="206" fontId="5" fillId="0" borderId="0" xfId="0" applyNumberFormat="1" applyFont="1" applyFill="1" applyAlignment="1">
      <alignment horizontal="right"/>
    </xf>
    <xf numFmtId="0" fontId="5" fillId="0" borderId="0" xfId="0" applyFont="1" applyFill="1" applyAlignment="1">
      <alignment horizontal="center" vertical="top" wrapText="1"/>
    </xf>
    <xf numFmtId="187" fontId="5" fillId="0" borderId="3" xfId="15" applyNumberFormat="1" applyFont="1" applyFill="1" applyBorder="1" applyAlignment="1">
      <alignment vertical="center"/>
    </xf>
    <xf numFmtId="187" fontId="5" fillId="0" borderId="0" xfId="15" applyNumberFormat="1" applyFont="1" applyFill="1" applyBorder="1" applyAlignment="1">
      <alignment vertical="center"/>
    </xf>
    <xf numFmtId="0" fontId="4" fillId="0" borderId="0" xfId="0" applyFont="1" applyFill="1" applyAlignment="1">
      <alignment wrapText="1"/>
    </xf>
    <xf numFmtId="0" fontId="5" fillId="0" borderId="0" xfId="0" applyFont="1" applyFill="1" applyAlignment="1">
      <alignment vertical="top"/>
    </xf>
    <xf numFmtId="206" fontId="5" fillId="0" borderId="4" xfId="0" applyNumberFormat="1" applyFont="1" applyFill="1" applyBorder="1" applyAlignment="1">
      <alignment horizontal="right"/>
    </xf>
    <xf numFmtId="187" fontId="5" fillId="0" borderId="0" xfId="15" applyNumberFormat="1" applyFont="1" applyFill="1" applyBorder="1" applyAlignment="1">
      <alignment vertical="top" wrapText="1"/>
    </xf>
    <xf numFmtId="187" fontId="4" fillId="0" borderId="0" xfId="15" applyNumberFormat="1" applyFont="1" applyFill="1" applyBorder="1" applyAlignment="1">
      <alignment horizontal="justify" vertical="top" wrapText="1"/>
    </xf>
    <xf numFmtId="187" fontId="4" fillId="0" borderId="0" xfId="15" applyNumberFormat="1" applyFont="1" applyFill="1" applyBorder="1" applyAlignment="1">
      <alignment vertical="center"/>
    </xf>
    <xf numFmtId="187" fontId="5" fillId="0" borderId="0" xfId="15" applyNumberFormat="1" applyFont="1" applyFill="1" applyBorder="1" applyAlignment="1">
      <alignment horizontal="center" vertical="center"/>
    </xf>
    <xf numFmtId="0" fontId="15" fillId="0" borderId="0" xfId="0" applyFont="1" applyFill="1" applyAlignment="1">
      <alignment horizontal="center" vertical="top" wrapText="1"/>
    </xf>
    <xf numFmtId="187" fontId="5" fillId="0" borderId="5" xfId="0" applyNumberFormat="1" applyFont="1" applyFill="1" applyBorder="1" applyAlignment="1">
      <alignment/>
    </xf>
    <xf numFmtId="187" fontId="5" fillId="0" borderId="6" xfId="15" applyNumberFormat="1" applyFont="1" applyFill="1" applyBorder="1" applyAlignment="1">
      <alignment/>
    </xf>
    <xf numFmtId="14" fontId="5" fillId="0" borderId="0" xfId="0" applyNumberFormat="1" applyFont="1" applyFill="1" applyAlignment="1" quotePrefix="1">
      <alignment horizontal="center"/>
    </xf>
    <xf numFmtId="206" fontId="5" fillId="0" borderId="0" xfId="0" applyNumberFormat="1" applyFont="1" applyFill="1" applyBorder="1" applyAlignment="1">
      <alignment horizontal="right"/>
    </xf>
    <xf numFmtId="206" fontId="5" fillId="0" borderId="6" xfId="0" applyNumberFormat="1" applyFont="1" applyFill="1" applyBorder="1" applyAlignment="1">
      <alignment horizontal="right"/>
    </xf>
    <xf numFmtId="0" fontId="4" fillId="0" borderId="0" xfId="0" applyNumberFormat="1" applyFont="1" applyFill="1" applyAlignment="1">
      <alignment horizontal="justify" vertical="center" wrapText="1"/>
    </xf>
    <xf numFmtId="0" fontId="4" fillId="0" borderId="0" xfId="0" applyFont="1" applyFill="1" applyAlignment="1">
      <alignment horizontal="justify" wrapText="1"/>
    </xf>
    <xf numFmtId="0" fontId="4" fillId="0" borderId="0" xfId="0" applyFont="1" applyFill="1" applyAlignment="1">
      <alignment horizontal="justify"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10" fillId="0" borderId="0" xfId="0" applyFont="1" applyFill="1" applyBorder="1" applyAlignment="1">
      <alignment horizontal="center"/>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4" fillId="0" borderId="0" xfId="0" applyFont="1" applyFill="1" applyAlignment="1" applyProtection="1">
      <alignment vertical="top" wrapText="1"/>
      <protection locked="0"/>
    </xf>
    <xf numFmtId="187" fontId="5" fillId="0" borderId="4" xfId="15" applyNumberFormat="1" applyFont="1" applyFill="1" applyBorder="1" applyAlignment="1">
      <alignment vertical="center"/>
    </xf>
    <xf numFmtId="0" fontId="4" fillId="0" borderId="0" xfId="0" applyFont="1" applyFill="1" applyAlignment="1">
      <alignment/>
    </xf>
    <xf numFmtId="0" fontId="5" fillId="0" borderId="0" xfId="0" applyFont="1" applyAlignment="1">
      <alignment/>
    </xf>
    <xf numFmtId="171" fontId="5" fillId="0" borderId="2" xfId="0" applyNumberFormat="1" applyFont="1" applyFill="1" applyBorder="1" applyAlignment="1">
      <alignment/>
    </xf>
    <xf numFmtId="0" fontId="4" fillId="0" borderId="0" xfId="0" applyFont="1" applyFill="1" applyAlignment="1" applyProtection="1">
      <alignment vertical="center" wrapText="1"/>
      <protection locked="0"/>
    </xf>
    <xf numFmtId="187" fontId="5" fillId="0" borderId="4" xfId="15" applyNumberFormat="1" applyFont="1" applyFill="1" applyBorder="1" applyAlignment="1">
      <alignment/>
    </xf>
    <xf numFmtId="187" fontId="5" fillId="0" borderId="0" xfId="15" applyNumberFormat="1" applyFont="1" applyFill="1" applyAlignment="1">
      <alignment vertical="center"/>
    </xf>
    <xf numFmtId="187" fontId="5" fillId="0" borderId="0" xfId="15" applyNumberFormat="1" applyFont="1" applyFill="1" applyAlignment="1">
      <alignment/>
    </xf>
    <xf numFmtId="187" fontId="5" fillId="0" borderId="0" xfId="15" applyNumberFormat="1" applyFont="1" applyFill="1" applyBorder="1" applyAlignment="1">
      <alignment/>
    </xf>
    <xf numFmtId="0" fontId="4" fillId="0" borderId="0" xfId="0" applyFont="1" applyFill="1" applyAlignment="1" applyProtection="1">
      <alignment horizontal="justify" vertical="center" wrapText="1"/>
      <protection locked="0"/>
    </xf>
    <xf numFmtId="0" fontId="5" fillId="0" borderId="0" xfId="0" applyFont="1" applyFill="1" applyAlignment="1" applyProtection="1">
      <alignment vertical="center" wrapText="1"/>
      <protection locked="0"/>
    </xf>
    <xf numFmtId="187" fontId="5" fillId="0" borderId="0" xfId="15" applyNumberFormat="1" applyFont="1" applyFill="1" applyBorder="1" applyAlignment="1">
      <alignment vertical="top"/>
    </xf>
    <xf numFmtId="187" fontId="5" fillId="0" borderId="4" xfId="15" applyNumberFormat="1" applyFont="1" applyFill="1" applyBorder="1" applyAlignment="1">
      <alignment vertical="top"/>
    </xf>
    <xf numFmtId="187" fontId="4" fillId="0" borderId="0" xfId="15" applyNumberFormat="1" applyFont="1" applyFill="1" applyAlignment="1">
      <alignment vertical="center"/>
    </xf>
    <xf numFmtId="0" fontId="6" fillId="0" borderId="0" xfId="0" applyFont="1" applyFill="1" applyAlignment="1">
      <alignment/>
    </xf>
    <xf numFmtId="0" fontId="5" fillId="0" borderId="0" xfId="0" applyFont="1" applyFill="1" applyAlignment="1">
      <alignment wrapText="1"/>
    </xf>
    <xf numFmtId="187" fontId="5" fillId="0" borderId="5" xfId="15" applyNumberFormat="1" applyFont="1" applyFill="1" applyBorder="1" applyAlignment="1">
      <alignment/>
    </xf>
    <xf numFmtId="0" fontId="5" fillId="0" borderId="0" xfId="0" applyNumberFormat="1" applyFont="1" applyFill="1" applyBorder="1" applyAlignment="1">
      <alignment vertical="top" wrapText="1"/>
    </xf>
    <xf numFmtId="0" fontId="7" fillId="0" borderId="0" xfId="0" applyFont="1" applyFill="1" applyAlignment="1">
      <alignment vertical="top"/>
    </xf>
    <xf numFmtId="206" fontId="4" fillId="0" borderId="0" xfId="0" applyNumberFormat="1" applyFont="1" applyFill="1" applyAlignment="1">
      <alignment/>
    </xf>
    <xf numFmtId="0" fontId="13" fillId="0" borderId="0" xfId="0" applyFont="1" applyFill="1" applyBorder="1" applyAlignment="1">
      <alignment/>
    </xf>
    <xf numFmtId="0" fontId="13" fillId="0" borderId="0" xfId="0" applyFont="1" applyFill="1" applyAlignment="1">
      <alignment/>
    </xf>
    <xf numFmtId="206" fontId="5" fillId="0" borderId="0" xfId="0" applyNumberFormat="1" applyFont="1" applyFill="1" applyBorder="1" applyAlignment="1">
      <alignment/>
    </xf>
    <xf numFmtId="206" fontId="5" fillId="0" borderId="0" xfId="0" applyNumberFormat="1" applyFont="1" applyFill="1" applyAlignment="1">
      <alignment/>
    </xf>
    <xf numFmtId="206" fontId="5" fillId="0" borderId="0" xfId="0" applyNumberFormat="1" applyFont="1" applyFill="1" applyAlignment="1">
      <alignment horizontal="center"/>
    </xf>
    <xf numFmtId="206" fontId="5" fillId="0" borderId="0" xfId="0" applyNumberFormat="1" applyFont="1" applyFill="1" applyBorder="1" applyAlignment="1">
      <alignment horizontal="center"/>
    </xf>
    <xf numFmtId="206" fontId="8" fillId="0" borderId="0" xfId="0" applyNumberFormat="1" applyFont="1" applyFill="1" applyAlignment="1">
      <alignment/>
    </xf>
    <xf numFmtId="206" fontId="3" fillId="0" borderId="0" xfId="0" applyNumberFormat="1" applyFont="1" applyFill="1" applyAlignment="1">
      <alignment horizontal="center"/>
    </xf>
    <xf numFmtId="206" fontId="5" fillId="0" borderId="0" xfId="0" applyNumberFormat="1" applyFont="1" applyFill="1" applyAlignment="1">
      <alignment/>
    </xf>
    <xf numFmtId="206" fontId="4" fillId="0" borderId="0" xfId="0" applyNumberFormat="1" applyFont="1" applyFill="1" applyBorder="1" applyAlignment="1">
      <alignment/>
    </xf>
    <xf numFmtId="206" fontId="5" fillId="0" borderId="0" xfId="0" applyNumberFormat="1" applyFont="1" applyFill="1" applyBorder="1" applyAlignment="1">
      <alignment/>
    </xf>
    <xf numFmtId="206" fontId="5" fillId="0" borderId="3" xfId="0" applyNumberFormat="1" applyFont="1" applyFill="1" applyBorder="1" applyAlignment="1">
      <alignment/>
    </xf>
    <xf numFmtId="206" fontId="4" fillId="0" borderId="4" xfId="0" applyNumberFormat="1" applyFont="1" applyFill="1" applyBorder="1" applyAlignment="1">
      <alignment/>
    </xf>
    <xf numFmtId="206" fontId="5" fillId="0" borderId="4" xfId="0" applyNumberFormat="1" applyFont="1" applyFill="1" applyBorder="1" applyAlignment="1">
      <alignment/>
    </xf>
    <xf numFmtId="206" fontId="5" fillId="0" borderId="4" xfId="0" applyNumberFormat="1" applyFont="1" applyFill="1" applyBorder="1" applyAlignment="1">
      <alignment/>
    </xf>
    <xf numFmtId="206" fontId="5" fillId="0" borderId="7" xfId="0" applyNumberFormat="1" applyFont="1" applyFill="1" applyBorder="1" applyAlignment="1">
      <alignment/>
    </xf>
    <xf numFmtId="206" fontId="4" fillId="0" borderId="0" xfId="0" applyNumberFormat="1" applyFont="1" applyFill="1" applyAlignment="1">
      <alignment vertical="top" wrapText="1"/>
    </xf>
    <xf numFmtId="206" fontId="5" fillId="0" borderId="8" xfId="0" applyNumberFormat="1" applyFont="1" applyFill="1" applyBorder="1" applyAlignment="1">
      <alignment horizontal="right"/>
    </xf>
    <xf numFmtId="206" fontId="5" fillId="0" borderId="1" xfId="0" applyNumberFormat="1" applyFont="1" applyFill="1" applyBorder="1" applyAlignment="1">
      <alignment horizontal="right"/>
    </xf>
    <xf numFmtId="206" fontId="4" fillId="0" borderId="0" xfId="0" applyNumberFormat="1" applyFont="1" applyFill="1" applyAlignment="1">
      <alignment horizontal="right"/>
    </xf>
    <xf numFmtId="206" fontId="4" fillId="0" borderId="0" xfId="0" applyNumberFormat="1" applyFont="1" applyFill="1" applyAlignment="1">
      <alignment wrapText="1"/>
    </xf>
    <xf numFmtId="187" fontId="5" fillId="0" borderId="0" xfId="15" applyNumberFormat="1" applyFont="1" applyFill="1" applyBorder="1" applyAlignment="1">
      <alignment horizontal="justify" vertical="top" wrapText="1"/>
    </xf>
    <xf numFmtId="187" fontId="4" fillId="0" borderId="0" xfId="15" applyNumberFormat="1" applyFont="1" applyFill="1" applyBorder="1" applyAlignment="1">
      <alignment horizontal="right" vertical="top" wrapText="1"/>
    </xf>
    <xf numFmtId="187" fontId="4" fillId="0" borderId="0" xfId="15" applyNumberFormat="1" applyFont="1" applyFill="1" applyAlignment="1">
      <alignment vertical="top"/>
    </xf>
    <xf numFmtId="206" fontId="4" fillId="0" borderId="0" xfId="0" applyNumberFormat="1" applyFont="1" applyFill="1" applyBorder="1" applyAlignment="1">
      <alignment wrapText="1"/>
    </xf>
    <xf numFmtId="206" fontId="4" fillId="0" borderId="0" xfId="0" applyNumberFormat="1" applyFont="1" applyFill="1" applyBorder="1" applyAlignment="1">
      <alignment vertical="center" wrapText="1"/>
    </xf>
    <xf numFmtId="0" fontId="0" fillId="0" borderId="0" xfId="0" applyAlignment="1">
      <alignment wrapText="1"/>
    </xf>
    <xf numFmtId="0" fontId="14" fillId="0" borderId="0" xfId="0" applyFont="1" applyFill="1" applyAlignment="1">
      <alignment/>
    </xf>
    <xf numFmtId="0" fontId="4" fillId="0" borderId="0" xfId="0" applyFont="1" applyFill="1" applyAlignment="1">
      <alignment horizontal="justify"/>
    </xf>
    <xf numFmtId="187" fontId="5" fillId="0" borderId="2" xfId="15" applyNumberFormat="1" applyFont="1" applyFill="1" applyBorder="1" applyAlignment="1">
      <alignment horizontal="justify"/>
    </xf>
    <xf numFmtId="187" fontId="5" fillId="0" borderId="0" xfId="15" applyNumberFormat="1" applyFont="1" applyFill="1" applyAlignment="1">
      <alignment horizontal="center"/>
    </xf>
    <xf numFmtId="0" fontId="5" fillId="0" borderId="0" xfId="0" applyFont="1" applyFill="1" applyAlignment="1">
      <alignment horizontal="justify"/>
    </xf>
    <xf numFmtId="0" fontId="5" fillId="0" borderId="0" xfId="0" applyFont="1" applyFill="1" applyBorder="1" applyAlignment="1">
      <alignment/>
    </xf>
    <xf numFmtId="0" fontId="5" fillId="0" borderId="0" xfId="0" applyFont="1" applyFill="1" applyAlignment="1" quotePrefix="1">
      <alignment horizontal="center"/>
    </xf>
    <xf numFmtId="187" fontId="5" fillId="0" borderId="2" xfId="15" applyNumberFormat="1" applyFont="1" applyFill="1" applyBorder="1" applyAlignment="1">
      <alignment horizontal="right"/>
    </xf>
    <xf numFmtId="37" fontId="5" fillId="0" borderId="0" xfId="0" applyNumberFormat="1" applyFont="1" applyFill="1" applyBorder="1" applyAlignment="1" applyProtection="1">
      <alignment horizontal="right" vertical="top"/>
      <protection locked="0"/>
    </xf>
    <xf numFmtId="0" fontId="4" fillId="0" borderId="0" xfId="0" applyFont="1" applyFill="1" applyBorder="1" applyAlignment="1">
      <alignment horizontal="justify" vertical="top"/>
    </xf>
    <xf numFmtId="0" fontId="5" fillId="0" borderId="0" xfId="0" applyNumberFormat="1" applyFont="1" applyFill="1" applyAlignment="1">
      <alignment horizontal="center" vertical="center"/>
    </xf>
    <xf numFmtId="39" fontId="5" fillId="0" borderId="2" xfId="0" applyNumberFormat="1" applyFont="1" applyFill="1" applyBorder="1" applyAlignment="1">
      <alignment horizontal="right" vertical="center"/>
    </xf>
    <xf numFmtId="39" fontId="4" fillId="0" borderId="0" xfId="0" applyNumberFormat="1" applyFont="1" applyFill="1" applyAlignment="1">
      <alignment horizontal="justify" vertical="center"/>
    </xf>
    <xf numFmtId="39" fontId="4" fillId="0" borderId="0" xfId="0" applyNumberFormat="1" applyFont="1" applyFill="1" applyBorder="1" applyAlignment="1">
      <alignment vertical="center"/>
    </xf>
    <xf numFmtId="0" fontId="16" fillId="0" borderId="0" xfId="0" applyFont="1" applyAlignment="1">
      <alignment/>
    </xf>
    <xf numFmtId="0" fontId="4" fillId="0" borderId="0" xfId="0" applyFont="1" applyAlignment="1">
      <alignment/>
    </xf>
    <xf numFmtId="187" fontId="5" fillId="0" borderId="0" xfId="15" applyNumberFormat="1" applyFont="1" applyFill="1" applyBorder="1" applyAlignment="1">
      <alignment horizontal="center" vertical="top" wrapText="1"/>
    </xf>
    <xf numFmtId="187" fontId="5" fillId="0" borderId="1" xfId="15" applyNumberFormat="1" applyFont="1" applyFill="1" applyBorder="1" applyAlignment="1">
      <alignment vertical="center"/>
    </xf>
    <xf numFmtId="187" fontId="5" fillId="0" borderId="0" xfId="15" applyNumberFormat="1" applyFont="1" applyFill="1" applyAlignment="1">
      <alignment vertical="top"/>
    </xf>
    <xf numFmtId="186" fontId="5" fillId="0" borderId="0" xfId="15" applyNumberFormat="1" applyFont="1" applyFill="1" applyAlignment="1">
      <alignment/>
    </xf>
    <xf numFmtId="0" fontId="4"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right"/>
    </xf>
    <xf numFmtId="0" fontId="4" fillId="0" borderId="0" xfId="0" applyFont="1" applyFill="1" applyBorder="1" applyAlignment="1">
      <alignment horizontal="right"/>
    </xf>
    <xf numFmtId="9" fontId="5" fillId="0" borderId="0" xfId="21" applyFont="1" applyFill="1" applyBorder="1" applyAlignment="1">
      <alignment vertical="center"/>
    </xf>
    <xf numFmtId="9" fontId="4" fillId="0" borderId="0" xfId="21" applyFont="1" applyFill="1" applyBorder="1" applyAlignment="1">
      <alignment vertical="center"/>
    </xf>
    <xf numFmtId="206" fontId="5" fillId="0" borderId="0" xfId="0" applyNumberFormat="1" applyFont="1" applyFill="1" applyBorder="1" applyAlignment="1">
      <alignment wrapText="1"/>
    </xf>
    <xf numFmtId="206" fontId="5" fillId="0" borderId="0" xfId="0" applyNumberFormat="1" applyFont="1" applyFill="1" applyBorder="1" applyAlignment="1">
      <alignment vertical="top" wrapText="1"/>
    </xf>
    <xf numFmtId="206" fontId="5" fillId="0" borderId="0" xfId="0" applyNumberFormat="1" applyFont="1" applyFill="1" applyBorder="1" applyAlignment="1">
      <alignment horizontal="center" vertical="top" wrapText="1"/>
    </xf>
    <xf numFmtId="206" fontId="5" fillId="0" borderId="4" xfId="0" applyNumberFormat="1" applyFont="1" applyFill="1" applyBorder="1" applyAlignment="1">
      <alignment horizontal="center" vertical="top" wrapText="1"/>
    </xf>
    <xf numFmtId="206" fontId="5" fillId="0" borderId="4" xfId="0" applyNumberFormat="1" applyFont="1" applyFill="1" applyBorder="1" applyAlignment="1">
      <alignment horizontal="center"/>
    </xf>
    <xf numFmtId="14" fontId="5" fillId="0" borderId="0" xfId="0" applyNumberFormat="1" applyFont="1" applyFill="1" applyAlignment="1">
      <alignment horizontal="center"/>
    </xf>
    <xf numFmtId="0" fontId="5" fillId="0" borderId="0" xfId="0" applyFont="1" applyFill="1" applyAlignment="1">
      <alignment horizontal="center" vertical="top"/>
    </xf>
    <xf numFmtId="0" fontId="0" fillId="0" borderId="0" xfId="0" applyAlignment="1">
      <alignment/>
    </xf>
    <xf numFmtId="0" fontId="4" fillId="0" borderId="3" xfId="0" applyFont="1" applyFill="1" applyBorder="1" applyAlignment="1">
      <alignment vertical="top"/>
    </xf>
    <xf numFmtId="0" fontId="4" fillId="0" borderId="3" xfId="0" applyFont="1" applyFill="1" applyBorder="1" applyAlignment="1">
      <alignment/>
    </xf>
    <xf numFmtId="187" fontId="4" fillId="0" borderId="3" xfId="0" applyNumberFormat="1" applyFont="1" applyFill="1" applyBorder="1" applyAlignment="1">
      <alignment/>
    </xf>
    <xf numFmtId="0" fontId="4" fillId="0" borderId="4" xfId="0" applyFont="1" applyFill="1" applyBorder="1" applyAlignment="1">
      <alignment/>
    </xf>
    <xf numFmtId="187" fontId="4" fillId="0" borderId="4" xfId="0" applyNumberFormat="1" applyFont="1" applyFill="1" applyBorder="1" applyAlignment="1">
      <alignment/>
    </xf>
    <xf numFmtId="187" fontId="17" fillId="0" borderId="0" xfId="0" applyNumberFormat="1" applyFont="1" applyFill="1" applyAlignment="1">
      <alignment vertical="top"/>
    </xf>
    <xf numFmtId="187" fontId="4" fillId="0" borderId="0" xfId="15" applyNumberFormat="1" applyFont="1" applyFill="1" applyAlignment="1">
      <alignment horizontal="right"/>
    </xf>
    <xf numFmtId="10" fontId="5" fillId="0" borderId="0" xfId="21" applyNumberFormat="1" applyFont="1" applyFill="1" applyAlignment="1">
      <alignment horizontal="right"/>
    </xf>
    <xf numFmtId="187" fontId="5" fillId="0" borderId="0" xfId="0" applyNumberFormat="1" applyFont="1" applyFill="1" applyAlignment="1">
      <alignment horizontal="justify" vertical="top" wrapText="1"/>
    </xf>
    <xf numFmtId="10" fontId="5" fillId="0" borderId="0" xfId="21" applyNumberFormat="1" applyFont="1" applyFill="1" applyAlignment="1">
      <alignment/>
    </xf>
    <xf numFmtId="43" fontId="4" fillId="0" borderId="0" xfId="0" applyNumberFormat="1" applyFont="1" applyFill="1" applyAlignment="1">
      <alignment horizontal="justify" vertical="top" wrapText="1"/>
    </xf>
    <xf numFmtId="187" fontId="4" fillId="0" borderId="0" xfId="0" applyNumberFormat="1" applyFont="1" applyFill="1" applyAlignment="1">
      <alignment horizontal="justify" vertical="top" wrapText="1"/>
    </xf>
    <xf numFmtId="0" fontId="5" fillId="0" borderId="0" xfId="0" applyFont="1" applyFill="1" applyAlignment="1">
      <alignment horizontal="justify" vertical="top" wrapText="1"/>
    </xf>
    <xf numFmtId="0" fontId="5" fillId="0" borderId="0" xfId="0" applyFont="1" applyFill="1" applyAlignment="1">
      <alignment horizontal="justify" vertical="top"/>
    </xf>
    <xf numFmtId="0" fontId="7" fillId="0" borderId="0" xfId="0" applyFont="1" applyFill="1" applyAlignment="1">
      <alignment horizontal="justify" vertical="top"/>
    </xf>
    <xf numFmtId="0" fontId="5" fillId="0" borderId="0" xfId="0" applyFont="1" applyFill="1" applyAlignment="1">
      <alignment wrapText="1"/>
    </xf>
    <xf numFmtId="0" fontId="0" fillId="0" borderId="0" xfId="0" applyFill="1" applyAlignment="1">
      <alignment wrapText="1"/>
    </xf>
    <xf numFmtId="0" fontId="4" fillId="0" borderId="0" xfId="0" applyNumberFormat="1" applyFont="1" applyFill="1" applyAlignment="1">
      <alignment horizontal="justify" vertical="center" wrapText="1"/>
    </xf>
    <xf numFmtId="0" fontId="6" fillId="0" borderId="0" xfId="0" applyNumberFormat="1" applyFont="1" applyFill="1" applyAlignment="1">
      <alignment horizontal="justify" vertical="center" wrapText="1"/>
    </xf>
    <xf numFmtId="0" fontId="0" fillId="0" borderId="0" xfId="0" applyFill="1" applyAlignment="1">
      <alignment horizontal="justify" vertical="top" wrapText="1"/>
    </xf>
    <xf numFmtId="206" fontId="5" fillId="0" borderId="4" xfId="0" applyNumberFormat="1" applyFont="1" applyFill="1" applyBorder="1" applyAlignment="1">
      <alignment wrapText="1"/>
    </xf>
    <xf numFmtId="0" fontId="5" fillId="0" borderId="4" xfId="0" applyFont="1" applyFill="1" applyBorder="1" applyAlignment="1">
      <alignment horizontal="center" wrapText="1"/>
    </xf>
    <xf numFmtId="0" fontId="0" fillId="0" borderId="4" xfId="0" applyFill="1" applyBorder="1" applyAlignment="1">
      <alignment horizontal="center" wrapText="1"/>
    </xf>
    <xf numFmtId="0" fontId="5" fillId="0" borderId="0" xfId="0" applyFont="1" applyFill="1" applyAlignment="1">
      <alignment horizontal="center" wrapText="1"/>
    </xf>
    <xf numFmtId="0" fontId="4" fillId="0" borderId="0" xfId="0" applyFont="1" applyFill="1" applyAlignment="1" applyProtection="1">
      <alignment vertical="center" wrapText="1"/>
      <protection locked="0"/>
    </xf>
    <xf numFmtId="0" fontId="5" fillId="0" borderId="0" xfId="0" applyFont="1" applyFill="1" applyAlignment="1" applyProtection="1">
      <alignment horizontal="justify" vertical="center" wrapText="1"/>
      <protection locked="0"/>
    </xf>
    <xf numFmtId="0" fontId="4" fillId="0" borderId="0" xfId="0" applyFont="1" applyFill="1" applyAlignment="1">
      <alignment vertical="center" wrapText="1"/>
    </xf>
    <xf numFmtId="0" fontId="4" fillId="0" borderId="0" xfId="0" applyFont="1" applyFill="1" applyAlignment="1">
      <alignment horizontal="justify" vertical="top" wrapText="1"/>
    </xf>
    <xf numFmtId="0" fontId="5" fillId="0" borderId="0" xfId="0" applyFont="1" applyFill="1" applyAlignment="1" applyProtection="1">
      <alignment vertical="center" wrapText="1"/>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vertical="top" wrapText="1"/>
      <protection locked="0"/>
    </xf>
    <xf numFmtId="0" fontId="4" fillId="0" borderId="0" xfId="0" applyFont="1" applyFill="1" applyAlignment="1">
      <alignment vertical="top"/>
    </xf>
    <xf numFmtId="0" fontId="6" fillId="0" borderId="0" xfId="0" applyFont="1" applyFill="1" applyAlignment="1">
      <alignment wrapText="1"/>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5" fillId="0" borderId="0" xfId="0" applyFont="1" applyFill="1" applyAlignment="1">
      <alignment horizontal="center"/>
    </xf>
    <xf numFmtId="0" fontId="5" fillId="0" borderId="0" xfId="0" applyFont="1" applyFill="1" applyAlignment="1">
      <alignment vertical="center"/>
    </xf>
    <xf numFmtId="0" fontId="5" fillId="0" borderId="0" xfId="0" applyFont="1" applyFill="1" applyAlignment="1" applyProtection="1">
      <alignment vertical="top" wrapText="1"/>
      <protection locked="0"/>
    </xf>
    <xf numFmtId="0" fontId="4" fillId="0" borderId="0" xfId="0" applyFont="1" applyFill="1" applyAlignment="1">
      <alignment vertical="top" wrapText="1"/>
    </xf>
    <xf numFmtId="0" fontId="5" fillId="0" borderId="0" xfId="0" applyFont="1" applyFill="1" applyAlignment="1">
      <alignment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vertical="top" wrapText="1"/>
    </xf>
    <xf numFmtId="0" fontId="3" fillId="0" borderId="0" xfId="0" applyFont="1" applyFill="1" applyAlignment="1">
      <alignment horizontal="center" wrapText="1"/>
    </xf>
    <xf numFmtId="0" fontId="8" fillId="0" borderId="0" xfId="0" applyFont="1" applyFill="1" applyAlignment="1">
      <alignment horizontal="center" wrapText="1"/>
    </xf>
    <xf numFmtId="0" fontId="5" fillId="0" borderId="0" xfId="0" applyFont="1" applyFill="1" applyAlignment="1" applyProtection="1">
      <alignment horizontal="left" vertical="center" wrapText="1"/>
      <protection locked="0"/>
    </xf>
    <xf numFmtId="0" fontId="4" fillId="0" borderId="0" xfId="0" applyFont="1" applyFill="1" applyAlignment="1">
      <alignment horizontal="justify" vertical="center" wrapText="1"/>
    </xf>
    <xf numFmtId="0" fontId="4" fillId="0" borderId="0" xfId="0" applyFont="1" applyFill="1" applyAlignment="1">
      <alignment horizontal="center" wrapText="1"/>
    </xf>
    <xf numFmtId="0" fontId="4" fillId="0" borderId="0" xfId="0" applyFont="1" applyFill="1" applyAlignment="1">
      <alignment horizontal="justify" vertical="top"/>
    </xf>
    <xf numFmtId="0" fontId="4" fillId="0" borderId="0" xfId="0" applyFont="1" applyFill="1" applyAlignment="1">
      <alignment/>
    </xf>
    <xf numFmtId="0" fontId="4" fillId="0" borderId="0" xfId="0" applyFont="1" applyFill="1" applyAlignment="1">
      <alignment wrapText="1"/>
    </xf>
    <xf numFmtId="187" fontId="5" fillId="0" borderId="0" xfId="15" applyNumberFormat="1" applyFont="1" applyFill="1" applyAlignment="1">
      <alignment horizontal="center"/>
    </xf>
    <xf numFmtId="0" fontId="5" fillId="0" borderId="0" xfId="0" applyFont="1" applyFill="1" applyAlignment="1">
      <alignment vertical="top" wrapText="1"/>
    </xf>
    <xf numFmtId="0" fontId="4" fillId="0" borderId="0" xfId="0" applyFont="1" applyFill="1" applyBorder="1" applyAlignment="1">
      <alignment horizontal="left" vertical="top" wrapText="1" indent="1"/>
    </xf>
    <xf numFmtId="0" fontId="5" fillId="0" borderId="0" xfId="0" applyFont="1" applyFill="1" applyBorder="1" applyAlignment="1">
      <alignment horizontal="center" wrapText="1"/>
    </xf>
    <xf numFmtId="0" fontId="4" fillId="0" borderId="0" xfId="0" applyFont="1" applyFill="1" applyBorder="1" applyAlignment="1">
      <alignment wrapText="1"/>
    </xf>
    <xf numFmtId="0" fontId="5" fillId="0" borderId="0" xfId="0" applyFont="1" applyFill="1" applyBorder="1" applyAlignment="1">
      <alignment horizontal="center"/>
    </xf>
    <xf numFmtId="0" fontId="4" fillId="0" borderId="0" xfId="0" applyFont="1" applyFill="1" applyAlignment="1">
      <alignment horizontal="justify" wrapText="1"/>
    </xf>
    <xf numFmtId="0" fontId="0" fillId="0" borderId="0" xfId="0" applyAlignment="1">
      <alignment wrapText="1"/>
    </xf>
    <xf numFmtId="0" fontId="4" fillId="0" borderId="0" xfId="0" applyFont="1" applyAlignment="1">
      <alignment wrapText="1"/>
    </xf>
    <xf numFmtId="0" fontId="5" fillId="0" borderId="0" xfId="0" applyFont="1" applyFill="1" applyAlignment="1">
      <alignment/>
    </xf>
    <xf numFmtId="0" fontId="5" fillId="0" borderId="0" xfId="0" applyFont="1" applyFill="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476250</xdr:colOff>
      <xdr:row>10</xdr:row>
      <xdr:rowOff>104775</xdr:rowOff>
    </xdr:from>
    <xdr:to>
      <xdr:col>11</xdr:col>
      <xdr:colOff>914400</xdr:colOff>
      <xdr:row>10</xdr:row>
      <xdr:rowOff>104775</xdr:rowOff>
    </xdr:to>
    <xdr:sp>
      <xdr:nvSpPr>
        <xdr:cNvPr id="1" name="Line 1"/>
        <xdr:cNvSpPr>
          <a:spLocks/>
        </xdr:cNvSpPr>
      </xdr:nvSpPr>
      <xdr:spPr>
        <a:xfrm>
          <a:off x="4867275" y="2238375"/>
          <a:ext cx="1466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10</xdr:row>
      <xdr:rowOff>114300</xdr:rowOff>
    </xdr:from>
    <xdr:to>
      <xdr:col>7</xdr:col>
      <xdr:colOff>495300</xdr:colOff>
      <xdr:row>10</xdr:row>
      <xdr:rowOff>114300</xdr:rowOff>
    </xdr:to>
    <xdr:sp>
      <xdr:nvSpPr>
        <xdr:cNvPr id="2" name="Line 2"/>
        <xdr:cNvSpPr>
          <a:spLocks/>
        </xdr:cNvSpPr>
      </xdr:nvSpPr>
      <xdr:spPr>
        <a:xfrm flipH="1">
          <a:off x="2333625" y="2247900"/>
          <a:ext cx="1524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80"/>
  <sheetViews>
    <sheetView showGridLines="0" zoomScaleSheetLayoutView="100" workbookViewId="0" topLeftCell="A1">
      <selection activeCell="A30" sqref="A30:D30"/>
    </sheetView>
  </sheetViews>
  <sheetFormatPr defaultColWidth="9.140625" defaultRowHeight="15" customHeight="1"/>
  <cols>
    <col min="1" max="1" width="2.140625" style="18" customWidth="1"/>
    <col min="2" max="2" width="2.8515625" style="18" customWidth="1"/>
    <col min="3" max="3" width="3.28125" style="18" customWidth="1"/>
    <col min="4" max="4" width="25.7109375" style="18" customWidth="1"/>
    <col min="5" max="5" width="0.9921875" style="18" customWidth="1"/>
    <col min="6" max="6" width="14.140625" style="18" customWidth="1"/>
    <col min="7" max="7" width="1.28515625" style="18" customWidth="1"/>
    <col min="8" max="8" width="14.140625" style="18" customWidth="1"/>
    <col min="9" max="9" width="1.28515625" style="18" customWidth="1"/>
    <col min="10" max="10" width="14.421875" style="18" customWidth="1"/>
    <col min="11" max="11" width="0.9921875" style="18" customWidth="1"/>
    <col min="12" max="12" width="14.140625" style="18" customWidth="1"/>
    <col min="13" max="18" width="9.140625" style="18" customWidth="1"/>
    <col min="19" max="19" width="10.00390625" style="18" bestFit="1" customWidth="1"/>
    <col min="20" max="16384" width="9.140625" style="18" customWidth="1"/>
  </cols>
  <sheetData>
    <row r="1" spans="1:15" ht="18" customHeight="1">
      <c r="A1" s="205" t="s">
        <v>71</v>
      </c>
      <c r="B1" s="205"/>
      <c r="C1" s="205"/>
      <c r="D1" s="205"/>
      <c r="E1" s="205"/>
      <c r="F1" s="205"/>
      <c r="G1" s="205"/>
      <c r="H1" s="205"/>
      <c r="I1" s="205"/>
      <c r="J1" s="205"/>
      <c r="K1" s="205"/>
      <c r="L1" s="205"/>
      <c r="M1" s="78"/>
      <c r="N1" s="78"/>
      <c r="O1" s="78"/>
    </row>
    <row r="2" spans="1:15" ht="15" customHeight="1">
      <c r="A2" s="206" t="s">
        <v>1</v>
      </c>
      <c r="B2" s="206"/>
      <c r="C2" s="206"/>
      <c r="D2" s="206"/>
      <c r="E2" s="206"/>
      <c r="F2" s="206"/>
      <c r="G2" s="206"/>
      <c r="H2" s="206"/>
      <c r="I2" s="206"/>
      <c r="J2" s="206"/>
      <c r="K2" s="206"/>
      <c r="L2" s="206"/>
      <c r="M2" s="80"/>
      <c r="N2" s="80"/>
      <c r="O2" s="80"/>
    </row>
    <row r="3" spans="1:15" s="2" customFormat="1" ht="15" customHeight="1">
      <c r="A3" s="207" t="s">
        <v>72</v>
      </c>
      <c r="B3" s="207"/>
      <c r="C3" s="207"/>
      <c r="D3" s="207"/>
      <c r="E3" s="207"/>
      <c r="F3" s="207"/>
      <c r="G3" s="207"/>
      <c r="H3" s="207"/>
      <c r="I3" s="207"/>
      <c r="J3" s="207"/>
      <c r="K3" s="207"/>
      <c r="L3" s="207"/>
      <c r="M3" s="79"/>
      <c r="N3" s="79"/>
      <c r="O3" s="79"/>
    </row>
    <row r="4" s="2" customFormat="1" ht="15" customHeight="1"/>
    <row r="5" spans="1:12" s="2" customFormat="1" ht="15" customHeight="1">
      <c r="A5" s="208" t="s">
        <v>240</v>
      </c>
      <c r="B5" s="209"/>
      <c r="C5" s="209"/>
      <c r="D5" s="209"/>
      <c r="E5" s="209"/>
      <c r="F5" s="209"/>
      <c r="G5" s="209"/>
      <c r="H5" s="209"/>
      <c r="I5" s="209"/>
      <c r="J5" s="209"/>
      <c r="K5" s="209"/>
      <c r="L5" s="209"/>
    </row>
    <row r="6" s="2" customFormat="1" ht="15" customHeight="1">
      <c r="L6" s="3"/>
    </row>
    <row r="7" spans="1:12" s="21" customFormat="1" ht="30" customHeight="1">
      <c r="A7" s="198" t="s">
        <v>241</v>
      </c>
      <c r="B7" s="199"/>
      <c r="C7" s="199"/>
      <c r="D7" s="199"/>
      <c r="E7" s="199"/>
      <c r="F7" s="199"/>
      <c r="G7" s="199"/>
      <c r="H7" s="199"/>
      <c r="I7" s="199"/>
      <c r="J7" s="199"/>
      <c r="K7" s="199"/>
      <c r="L7" s="199"/>
    </row>
    <row r="8" spans="1:12" s="21" customFormat="1" ht="15" customHeight="1">
      <c r="A8" s="81"/>
      <c r="B8" s="82"/>
      <c r="C8" s="82"/>
      <c r="D8" s="82"/>
      <c r="E8" s="82"/>
      <c r="F8" s="82"/>
      <c r="G8" s="82"/>
      <c r="H8" s="82"/>
      <c r="I8" s="82"/>
      <c r="J8" s="82"/>
      <c r="K8" s="82"/>
      <c r="L8" s="82"/>
    </row>
    <row r="9" spans="1:18" s="2" customFormat="1" ht="15" customHeight="1">
      <c r="A9" s="3" t="s">
        <v>66</v>
      </c>
      <c r="R9" s="2" t="s">
        <v>258</v>
      </c>
    </row>
    <row r="10" s="2" customFormat="1" ht="15" customHeight="1"/>
    <row r="11" spans="6:12" s="2" customFormat="1" ht="15" customHeight="1">
      <c r="F11" s="200" t="s">
        <v>218</v>
      </c>
      <c r="G11" s="200"/>
      <c r="H11" s="200"/>
      <c r="I11" s="200"/>
      <c r="J11" s="200"/>
      <c r="K11" s="200"/>
      <c r="L11" s="200"/>
    </row>
    <row r="12" spans="6:12" s="2" customFormat="1" ht="15" customHeight="1">
      <c r="F12" s="200" t="s">
        <v>242</v>
      </c>
      <c r="G12" s="200"/>
      <c r="H12" s="200"/>
      <c r="J12" s="200" t="s">
        <v>20</v>
      </c>
      <c r="K12" s="200"/>
      <c r="L12" s="200"/>
    </row>
    <row r="13" spans="6:12" s="2" customFormat="1" ht="15" customHeight="1">
      <c r="F13" s="7" t="s">
        <v>21</v>
      </c>
      <c r="G13" s="7"/>
      <c r="H13" s="7" t="s">
        <v>23</v>
      </c>
      <c r="J13" s="7" t="s">
        <v>21</v>
      </c>
      <c r="K13" s="7"/>
      <c r="L13" s="7" t="s">
        <v>23</v>
      </c>
    </row>
    <row r="14" spans="6:12" s="2" customFormat="1" ht="15" customHeight="1">
      <c r="F14" s="7" t="s">
        <v>22</v>
      </c>
      <c r="G14" s="7"/>
      <c r="H14" s="7" t="s">
        <v>22</v>
      </c>
      <c r="J14" s="7" t="s">
        <v>22</v>
      </c>
      <c r="K14" s="7"/>
      <c r="L14" s="7" t="s">
        <v>22</v>
      </c>
    </row>
    <row r="15" spans="6:12" s="2" customFormat="1" ht="15" customHeight="1">
      <c r="F15" s="49" t="s">
        <v>244</v>
      </c>
      <c r="G15" s="49"/>
      <c r="H15" s="49" t="s">
        <v>243</v>
      </c>
      <c r="I15" s="7"/>
      <c r="J15" s="49" t="str">
        <f>F15</f>
        <v>30.09.08</v>
      </c>
      <c r="K15" s="49"/>
      <c r="L15" s="49" t="s">
        <v>243</v>
      </c>
    </row>
    <row r="16" spans="6:12" s="2" customFormat="1" ht="15" customHeight="1">
      <c r="F16" s="7" t="s">
        <v>3</v>
      </c>
      <c r="G16" s="7"/>
      <c r="H16" s="7" t="s">
        <v>3</v>
      </c>
      <c r="I16" s="7"/>
      <c r="J16" s="7" t="s">
        <v>3</v>
      </c>
      <c r="K16" s="7"/>
      <c r="L16" s="7" t="s">
        <v>3</v>
      </c>
    </row>
    <row r="17" spans="6:12" s="2" customFormat="1" ht="15" customHeight="1">
      <c r="F17" s="21"/>
      <c r="G17" s="21"/>
      <c r="H17" s="21"/>
      <c r="I17" s="21"/>
      <c r="J17" s="21"/>
      <c r="K17" s="21"/>
      <c r="L17" s="21"/>
    </row>
    <row r="18" spans="1:19" s="2" customFormat="1" ht="15" customHeight="1">
      <c r="A18" s="202" t="s">
        <v>16</v>
      </c>
      <c r="B18" s="202"/>
      <c r="C18" s="202"/>
      <c r="D18" s="202"/>
      <c r="E18" s="36"/>
      <c r="F18" s="61">
        <v>68003</v>
      </c>
      <c r="G18" s="61"/>
      <c r="H18" s="61">
        <v>48845</v>
      </c>
      <c r="I18" s="61"/>
      <c r="J18" s="61">
        <v>201398</v>
      </c>
      <c r="K18" s="61"/>
      <c r="L18" s="61">
        <v>112783</v>
      </c>
      <c r="R18" s="2">
        <v>133395</v>
      </c>
      <c r="S18" s="25">
        <f>J18-R18</f>
        <v>68003</v>
      </c>
    </row>
    <row r="19" spans="1:19" s="2" customFormat="1" ht="15" customHeight="1">
      <c r="A19" s="195" t="s">
        <v>94</v>
      </c>
      <c r="B19" s="195"/>
      <c r="C19" s="195"/>
      <c r="D19" s="195"/>
      <c r="E19" s="36"/>
      <c r="F19" s="61">
        <v>-39635</v>
      </c>
      <c r="G19" s="61"/>
      <c r="H19" s="61">
        <v>-26292</v>
      </c>
      <c r="I19" s="61"/>
      <c r="J19" s="61">
        <v>-100945</v>
      </c>
      <c r="K19" s="61"/>
      <c r="L19" s="61">
        <v>-59816</v>
      </c>
      <c r="R19" s="2">
        <v>-61310</v>
      </c>
      <c r="S19" s="25">
        <f>J19-R19</f>
        <v>-39635</v>
      </c>
    </row>
    <row r="20" spans="1:19" s="2" customFormat="1" ht="15" customHeight="1">
      <c r="A20" s="83"/>
      <c r="B20" s="83"/>
      <c r="C20" s="83"/>
      <c r="D20" s="83"/>
      <c r="E20" s="36"/>
      <c r="F20" s="84"/>
      <c r="G20" s="61"/>
      <c r="H20" s="84"/>
      <c r="I20" s="61"/>
      <c r="J20" s="84"/>
      <c r="K20" s="61"/>
      <c r="L20" s="84"/>
      <c r="R20" s="168"/>
      <c r="S20" s="169">
        <f aca="true" t="shared" si="0" ref="S20:S34">J20-R20</f>
        <v>0</v>
      </c>
    </row>
    <row r="21" spans="1:19" s="2" customFormat="1" ht="15" customHeight="1">
      <c r="A21" s="204" t="s">
        <v>95</v>
      </c>
      <c r="B21" s="204"/>
      <c r="C21" s="204"/>
      <c r="D21" s="204"/>
      <c r="F21" s="61">
        <f>F18+F19</f>
        <v>28368</v>
      </c>
      <c r="G21" s="61"/>
      <c r="H21" s="61">
        <f>SUM(H18:H20)</f>
        <v>22553</v>
      </c>
      <c r="I21" s="61"/>
      <c r="J21" s="61">
        <f>J18+J19</f>
        <v>100453</v>
      </c>
      <c r="K21" s="61"/>
      <c r="L21" s="61">
        <f>SUM(L18:L20)</f>
        <v>52967</v>
      </c>
      <c r="R21" s="2">
        <f>SUM(R18:R20)</f>
        <v>72085</v>
      </c>
      <c r="S21" s="25">
        <f t="shared" si="0"/>
        <v>28368</v>
      </c>
    </row>
    <row r="22" spans="1:19" s="2" customFormat="1" ht="15" customHeight="1">
      <c r="A22" s="5"/>
      <c r="B22" s="5"/>
      <c r="C22" s="5"/>
      <c r="D22" s="5"/>
      <c r="F22" s="61"/>
      <c r="G22" s="61"/>
      <c r="H22" s="61"/>
      <c r="I22" s="61"/>
      <c r="J22" s="61"/>
      <c r="K22" s="61"/>
      <c r="L22" s="61"/>
      <c r="S22" s="25">
        <f t="shared" si="0"/>
        <v>0</v>
      </c>
    </row>
    <row r="23" spans="1:19" s="12" customFormat="1" ht="15" customHeight="1">
      <c r="A23" s="189" t="s">
        <v>105</v>
      </c>
      <c r="B23" s="191"/>
      <c r="C23" s="191"/>
      <c r="D23" s="191"/>
      <c r="E23" s="2"/>
      <c r="F23" s="23">
        <v>3630</v>
      </c>
      <c r="G23" s="61"/>
      <c r="H23" s="23">
        <v>5806</v>
      </c>
      <c r="I23" s="61"/>
      <c r="J23" s="23">
        <f>17634</f>
        <v>17634</v>
      </c>
      <c r="K23" s="61"/>
      <c r="L23" s="23">
        <v>14205</v>
      </c>
      <c r="R23" s="12">
        <v>14004</v>
      </c>
      <c r="S23" s="25">
        <f t="shared" si="0"/>
        <v>3630</v>
      </c>
    </row>
    <row r="24" spans="1:19" s="12" customFormat="1" ht="15" customHeight="1">
      <c r="A24" s="203" t="s">
        <v>96</v>
      </c>
      <c r="B24" s="203"/>
      <c r="C24" s="203"/>
      <c r="D24" s="203"/>
      <c r="E24" s="36"/>
      <c r="F24" s="61">
        <v>-5986</v>
      </c>
      <c r="G24" s="61"/>
      <c r="H24" s="61">
        <v>-6158</v>
      </c>
      <c r="I24" s="61"/>
      <c r="J24" s="61">
        <v>-18246</v>
      </c>
      <c r="K24" s="61"/>
      <c r="L24" s="61">
        <v>-16191</v>
      </c>
      <c r="R24" s="12">
        <v>-12260</v>
      </c>
      <c r="S24" s="25">
        <f t="shared" si="0"/>
        <v>-5986</v>
      </c>
    </row>
    <row r="25" spans="1:19" s="2" customFormat="1" ht="15" customHeight="1">
      <c r="A25" s="189" t="s">
        <v>106</v>
      </c>
      <c r="B25" s="191"/>
      <c r="C25" s="191"/>
      <c r="D25" s="191"/>
      <c r="F25" s="23">
        <v>-524</v>
      </c>
      <c r="G25" s="61"/>
      <c r="H25" s="23">
        <v>-292</v>
      </c>
      <c r="I25" s="61"/>
      <c r="J25" s="23">
        <v>-1148</v>
      </c>
      <c r="K25" s="61"/>
      <c r="L25" s="23">
        <v>-1056</v>
      </c>
      <c r="R25" s="2">
        <v>-624</v>
      </c>
      <c r="S25" s="25">
        <f t="shared" si="0"/>
        <v>-524</v>
      </c>
    </row>
    <row r="26" spans="1:19" s="2" customFormat="1" ht="15" customHeight="1">
      <c r="A26" s="189" t="s">
        <v>166</v>
      </c>
      <c r="B26" s="191"/>
      <c r="C26" s="191"/>
      <c r="D26" s="191"/>
      <c r="F26" s="23">
        <v>64</v>
      </c>
      <c r="G26" s="61"/>
      <c r="H26" s="23">
        <v>-318</v>
      </c>
      <c r="I26" s="61"/>
      <c r="J26" s="23">
        <v>-100</v>
      </c>
      <c r="K26" s="61"/>
      <c r="L26" s="23">
        <v>-809</v>
      </c>
      <c r="R26" s="2">
        <v>-164</v>
      </c>
      <c r="S26" s="25">
        <f t="shared" si="0"/>
        <v>64</v>
      </c>
    </row>
    <row r="27" spans="6:19" s="2" customFormat="1" ht="15" customHeight="1">
      <c r="F27" s="89"/>
      <c r="G27" s="61"/>
      <c r="H27" s="89"/>
      <c r="I27" s="61"/>
      <c r="J27" s="89"/>
      <c r="K27" s="61"/>
      <c r="L27" s="89"/>
      <c r="R27" s="168"/>
      <c r="S27" s="169">
        <f t="shared" si="0"/>
        <v>0</v>
      </c>
    </row>
    <row r="28" spans="1:19" s="12" customFormat="1" ht="15" customHeight="1">
      <c r="A28" s="190" t="s">
        <v>97</v>
      </c>
      <c r="B28" s="190"/>
      <c r="C28" s="190"/>
      <c r="D28" s="190"/>
      <c r="E28" s="190"/>
      <c r="F28" s="90">
        <f>SUM(F21:F26)</f>
        <v>25552</v>
      </c>
      <c r="G28" s="61"/>
      <c r="H28" s="90">
        <f>SUM(H21:H26)</f>
        <v>21591</v>
      </c>
      <c r="I28" s="61"/>
      <c r="J28" s="90">
        <f>SUM(J21:J26)</f>
        <v>98593</v>
      </c>
      <c r="K28" s="61"/>
      <c r="L28" s="90">
        <f>SUM(L21:L26)</f>
        <v>49116</v>
      </c>
      <c r="R28" s="12">
        <f>SUM(R21:R27)</f>
        <v>73041</v>
      </c>
      <c r="S28" s="25">
        <f t="shared" si="0"/>
        <v>25552</v>
      </c>
    </row>
    <row r="29" spans="1:19" s="12" customFormat="1" ht="30" customHeight="1" hidden="1">
      <c r="A29" s="194" t="s">
        <v>142</v>
      </c>
      <c r="B29" s="194"/>
      <c r="C29" s="189"/>
      <c r="D29" s="189"/>
      <c r="E29" s="36"/>
      <c r="F29" s="91">
        <v>0</v>
      </c>
      <c r="G29" s="92"/>
      <c r="H29" s="91">
        <v>0</v>
      </c>
      <c r="I29" s="92"/>
      <c r="J29" s="91">
        <v>0</v>
      </c>
      <c r="K29" s="92"/>
      <c r="L29" s="91">
        <v>0</v>
      </c>
      <c r="S29" s="25">
        <f t="shared" si="0"/>
        <v>0</v>
      </c>
    </row>
    <row r="30" spans="1:19" s="12" customFormat="1" ht="15" customHeight="1">
      <c r="A30" s="194" t="s">
        <v>278</v>
      </c>
      <c r="B30" s="194"/>
      <c r="C30" s="189"/>
      <c r="D30" s="189"/>
      <c r="E30" s="93"/>
      <c r="F30" s="90">
        <v>707</v>
      </c>
      <c r="G30" s="61"/>
      <c r="H30" s="90">
        <v>-238</v>
      </c>
      <c r="I30" s="61"/>
      <c r="J30" s="90">
        <f>-4247+3176+1</f>
        <v>-1070</v>
      </c>
      <c r="K30" s="61"/>
      <c r="L30" s="90">
        <v>-353</v>
      </c>
      <c r="R30" s="12">
        <v>-1777</v>
      </c>
      <c r="S30" s="25">
        <f t="shared" si="0"/>
        <v>707</v>
      </c>
    </row>
    <row r="31" spans="1:19" s="2" customFormat="1" ht="15" customHeight="1">
      <c r="A31" s="88"/>
      <c r="B31" s="88"/>
      <c r="C31" s="88"/>
      <c r="D31" s="88"/>
      <c r="E31" s="36"/>
      <c r="F31" s="84"/>
      <c r="G31" s="61"/>
      <c r="H31" s="84"/>
      <c r="I31" s="61"/>
      <c r="J31" s="84"/>
      <c r="K31" s="61"/>
      <c r="L31" s="84"/>
      <c r="R31" s="168"/>
      <c r="S31" s="169">
        <f t="shared" si="0"/>
        <v>0</v>
      </c>
    </row>
    <row r="32" spans="1:19" s="12" customFormat="1" ht="15" customHeight="1">
      <c r="A32" s="193" t="s">
        <v>19</v>
      </c>
      <c r="B32" s="201"/>
      <c r="C32" s="201"/>
      <c r="D32" s="201"/>
      <c r="E32" s="36"/>
      <c r="F32" s="90">
        <f>SUM(F28:F30)</f>
        <v>26259</v>
      </c>
      <c r="G32" s="61"/>
      <c r="H32" s="90">
        <f>SUM(H28:H30)</f>
        <v>21353</v>
      </c>
      <c r="I32" s="61"/>
      <c r="J32" s="90">
        <f>SUM(J28:J30)</f>
        <v>97523</v>
      </c>
      <c r="K32" s="61"/>
      <c r="L32" s="90">
        <f>SUM(L28:L30)</f>
        <v>48763</v>
      </c>
      <c r="R32" s="12">
        <f>SUM(R28:R31)</f>
        <v>71264</v>
      </c>
      <c r="S32" s="25">
        <f t="shared" si="0"/>
        <v>26259</v>
      </c>
    </row>
    <row r="33" spans="1:19" ht="15" customHeight="1">
      <c r="A33" s="195" t="s">
        <v>2</v>
      </c>
      <c r="B33" s="196"/>
      <c r="C33" s="196"/>
      <c r="D33" s="196"/>
      <c r="E33" s="12"/>
      <c r="F33" s="95">
        <v>-8643</v>
      </c>
      <c r="G33" s="61"/>
      <c r="H33" s="95">
        <v>-3792</v>
      </c>
      <c r="I33" s="61"/>
      <c r="J33" s="95">
        <v>-28371</v>
      </c>
      <c r="K33" s="61"/>
      <c r="L33" s="95">
        <v>-10480</v>
      </c>
      <c r="R33" s="18">
        <v>-19728</v>
      </c>
      <c r="S33" s="25">
        <f t="shared" si="0"/>
        <v>-8643</v>
      </c>
    </row>
    <row r="34" spans="1:19" s="2" customFormat="1" ht="15" customHeight="1">
      <c r="A34" s="195"/>
      <c r="B34" s="196"/>
      <c r="C34" s="196"/>
      <c r="D34" s="196"/>
      <c r="E34" s="18"/>
      <c r="F34" s="96"/>
      <c r="G34" s="61"/>
      <c r="H34" s="96"/>
      <c r="I34" s="61"/>
      <c r="J34" s="96"/>
      <c r="K34" s="61"/>
      <c r="L34" s="96"/>
      <c r="S34" s="25">
        <f t="shared" si="0"/>
        <v>0</v>
      </c>
    </row>
    <row r="35" spans="1:20" s="12" customFormat="1" ht="15" customHeight="1" thickBot="1">
      <c r="A35" s="193" t="s">
        <v>98</v>
      </c>
      <c r="B35" s="193"/>
      <c r="C35" s="193"/>
      <c r="D35" s="193"/>
      <c r="E35" s="9"/>
      <c r="F35" s="60">
        <f>SUM(F32:F34)</f>
        <v>17616</v>
      </c>
      <c r="G35" s="61"/>
      <c r="H35" s="60">
        <f>SUM(H32:H34)</f>
        <v>17561</v>
      </c>
      <c r="I35" s="61"/>
      <c r="J35" s="60">
        <f>SUM(J32:J34)</f>
        <v>69152</v>
      </c>
      <c r="K35" s="61"/>
      <c r="L35" s="60">
        <f>SUM(L32:L33)</f>
        <v>38283</v>
      </c>
      <c r="R35" s="165">
        <f>SUM(R32:R34)</f>
        <v>51536</v>
      </c>
      <c r="S35" s="167">
        <f>J35-R35</f>
        <v>17616</v>
      </c>
      <c r="T35" s="170">
        <f>F35-S35</f>
        <v>0</v>
      </c>
    </row>
    <row r="36" spans="1:12" s="12" customFormat="1" ht="15" customHeight="1" thickTop="1">
      <c r="A36" s="94"/>
      <c r="B36" s="94"/>
      <c r="C36" s="94"/>
      <c r="D36" s="94"/>
      <c r="E36" s="9"/>
      <c r="F36" s="61"/>
      <c r="G36" s="61"/>
      <c r="H36" s="61"/>
      <c r="I36" s="61"/>
      <c r="J36" s="61"/>
      <c r="K36" s="61"/>
      <c r="L36" s="61"/>
    </row>
    <row r="37" spans="1:12" s="12" customFormat="1" ht="15" customHeight="1">
      <c r="A37" s="193" t="s">
        <v>99</v>
      </c>
      <c r="B37" s="193"/>
      <c r="C37" s="193"/>
      <c r="D37" s="193"/>
      <c r="E37" s="9"/>
      <c r="F37" s="61"/>
      <c r="G37" s="61"/>
      <c r="H37" s="61"/>
      <c r="I37" s="61"/>
      <c r="J37" s="61"/>
      <c r="K37" s="61"/>
      <c r="L37" s="61"/>
    </row>
    <row r="38" spans="1:19" s="12" customFormat="1" ht="15" customHeight="1">
      <c r="A38" s="88"/>
      <c r="B38" s="88"/>
      <c r="C38" s="189" t="s">
        <v>100</v>
      </c>
      <c r="D38" s="189"/>
      <c r="E38" s="9"/>
      <c r="F38" s="61">
        <v>17602</v>
      </c>
      <c r="G38" s="61"/>
      <c r="H38" s="61">
        <f>H35-H39</f>
        <v>17561</v>
      </c>
      <c r="I38" s="61"/>
      <c r="J38" s="61">
        <v>69236</v>
      </c>
      <c r="K38" s="61"/>
      <c r="L38" s="61">
        <f>L35</f>
        <v>38283</v>
      </c>
      <c r="R38" s="12">
        <v>51634</v>
      </c>
      <c r="S38" s="25">
        <f>J38-R38</f>
        <v>17602</v>
      </c>
    </row>
    <row r="39" spans="1:19" s="12" customFormat="1" ht="15" customHeight="1">
      <c r="A39" s="88"/>
      <c r="B39" s="88"/>
      <c r="C39" s="189" t="s">
        <v>13</v>
      </c>
      <c r="D39" s="189"/>
      <c r="E39" s="9"/>
      <c r="F39" s="68">
        <v>14</v>
      </c>
      <c r="G39" s="61"/>
      <c r="H39" s="68">
        <v>0</v>
      </c>
      <c r="I39" s="61"/>
      <c r="J39" s="68">
        <v>-84</v>
      </c>
      <c r="K39" s="61"/>
      <c r="L39" s="68" t="s">
        <v>110</v>
      </c>
      <c r="R39" s="12">
        <v>-98</v>
      </c>
      <c r="S39" s="25">
        <f>J39-R39</f>
        <v>14</v>
      </c>
    </row>
    <row r="40" spans="1:19" s="2" customFormat="1" ht="15" customHeight="1">
      <c r="A40" s="18"/>
      <c r="B40" s="18"/>
      <c r="C40" s="18"/>
      <c r="D40" s="18"/>
      <c r="E40" s="18"/>
      <c r="F40" s="26"/>
      <c r="G40" s="61"/>
      <c r="H40" s="26"/>
      <c r="I40" s="61"/>
      <c r="J40" s="26"/>
      <c r="K40" s="61"/>
      <c r="L40" s="26"/>
      <c r="S40" s="25">
        <f>J40-R40</f>
        <v>0</v>
      </c>
    </row>
    <row r="41" spans="1:19" s="2" customFormat="1" ht="15" customHeight="1" thickBot="1">
      <c r="A41" s="193" t="s">
        <v>98</v>
      </c>
      <c r="B41" s="193"/>
      <c r="C41" s="193"/>
      <c r="D41" s="193"/>
      <c r="E41" s="9"/>
      <c r="F41" s="60">
        <f>SUM(F38:F40)</f>
        <v>17616</v>
      </c>
      <c r="G41" s="61"/>
      <c r="H41" s="60">
        <f>SUM(H38:H40)</f>
        <v>17561</v>
      </c>
      <c r="I41" s="61"/>
      <c r="J41" s="60">
        <f>SUM(J38:J40)</f>
        <v>69152</v>
      </c>
      <c r="K41" s="61"/>
      <c r="L41" s="60">
        <f>SUM(L38:L40)</f>
        <v>38283</v>
      </c>
      <c r="R41" s="166">
        <f>SUM(R38:R40)</f>
        <v>51536</v>
      </c>
      <c r="S41" s="167">
        <f>J41-R41</f>
        <v>17616</v>
      </c>
    </row>
    <row r="42" spans="1:12" s="2" customFormat="1" ht="15" customHeight="1" thickTop="1">
      <c r="A42" s="12"/>
      <c r="B42" s="12"/>
      <c r="C42" s="9"/>
      <c r="D42" s="85"/>
      <c r="E42" s="85"/>
      <c r="F42" s="23"/>
      <c r="G42" s="61"/>
      <c r="H42" s="23"/>
      <c r="I42" s="61"/>
      <c r="J42" s="23"/>
      <c r="K42" s="61"/>
      <c r="L42" s="23"/>
    </row>
    <row r="43" spans="1:12" s="2" customFormat="1" ht="15" customHeight="1">
      <c r="A43" s="210" t="s">
        <v>37</v>
      </c>
      <c r="B43" s="210"/>
      <c r="C43" s="193"/>
      <c r="D43" s="193"/>
      <c r="E43" s="85"/>
      <c r="F43" s="23"/>
      <c r="G43" s="61"/>
      <c r="H43" s="23"/>
      <c r="I43" s="61"/>
      <c r="J43" s="23"/>
      <c r="K43" s="61"/>
      <c r="L43" s="23"/>
    </row>
    <row r="44" spans="2:12" s="2" customFormat="1" ht="15" customHeight="1" thickBot="1">
      <c r="B44" s="194" t="s">
        <v>35</v>
      </c>
      <c r="C44" s="197"/>
      <c r="D44" s="197"/>
      <c r="E44" s="9"/>
      <c r="F44" s="50">
        <f>Notes!I236</f>
        <v>8.976307281201873</v>
      </c>
      <c r="G44" s="61"/>
      <c r="H44" s="50">
        <f>Notes!K236</f>
        <v>8.95539894132406</v>
      </c>
      <c r="I44" s="61"/>
      <c r="J44" s="50">
        <f>Notes!M236</f>
        <v>35.30755658000755</v>
      </c>
      <c r="K44" s="61"/>
      <c r="L44" s="50">
        <f>Notes!O236</f>
        <v>19.52277989127663</v>
      </c>
    </row>
    <row r="45" spans="2:12" s="2" customFormat="1" ht="15" customHeight="1" thickBot="1">
      <c r="B45" s="194" t="s">
        <v>120</v>
      </c>
      <c r="C45" s="197"/>
      <c r="D45" s="197"/>
      <c r="E45" s="9"/>
      <c r="F45" s="50">
        <f>F44</f>
        <v>8.976307281201873</v>
      </c>
      <c r="G45" s="61"/>
      <c r="H45" s="50">
        <f>H44</f>
        <v>8.95539894132406</v>
      </c>
      <c r="I45" s="61"/>
      <c r="J45" s="50">
        <f>J44</f>
        <v>35.30755658000755</v>
      </c>
      <c r="K45" s="61"/>
      <c r="L45" s="50">
        <f>L44</f>
        <v>19.52277989127663</v>
      </c>
    </row>
    <row r="46" spans="3:12" s="2" customFormat="1" ht="15" customHeight="1">
      <c r="C46" s="85"/>
      <c r="D46" s="85"/>
      <c r="F46" s="23"/>
      <c r="G46" s="23"/>
      <c r="H46" s="31"/>
      <c r="I46" s="31"/>
      <c r="J46" s="23"/>
      <c r="K46" s="23"/>
      <c r="L46" s="31"/>
    </row>
    <row r="47" spans="3:12" s="2" customFormat="1" ht="15" customHeight="1">
      <c r="C47" s="85"/>
      <c r="D47" s="85"/>
      <c r="F47" s="23"/>
      <c r="G47" s="23"/>
      <c r="H47" s="31"/>
      <c r="I47" s="31"/>
      <c r="J47" s="23"/>
      <c r="K47" s="23"/>
      <c r="L47" s="31"/>
    </row>
    <row r="48" spans="1:12" s="2" customFormat="1" ht="45" customHeight="1">
      <c r="A48" s="178" t="s">
        <v>173</v>
      </c>
      <c r="B48" s="179"/>
      <c r="C48" s="179"/>
      <c r="D48" s="179"/>
      <c r="E48" s="179"/>
      <c r="F48" s="179"/>
      <c r="G48" s="179"/>
      <c r="H48" s="179"/>
      <c r="I48" s="179"/>
      <c r="J48" s="179"/>
      <c r="K48" s="179"/>
      <c r="L48" s="179"/>
    </row>
    <row r="49" spans="6:7" s="51" customFormat="1" ht="15" customHeight="1">
      <c r="F49" s="52"/>
      <c r="G49" s="52"/>
    </row>
    <row r="50" spans="1:12" s="12" customFormat="1" ht="15" customHeight="1">
      <c r="A50" s="189"/>
      <c r="B50" s="189"/>
      <c r="C50" s="189"/>
      <c r="D50" s="189"/>
      <c r="E50" s="93"/>
      <c r="F50" s="90"/>
      <c r="G50" s="90"/>
      <c r="H50" s="97"/>
      <c r="I50" s="97"/>
      <c r="J50" s="90"/>
      <c r="K50" s="90"/>
      <c r="L50" s="97"/>
    </row>
    <row r="51" spans="1:12" s="51" customFormat="1" ht="15" customHeight="1">
      <c r="A51" s="53"/>
      <c r="B51" s="54"/>
      <c r="C51" s="53"/>
      <c r="F51" s="55"/>
      <c r="G51" s="55"/>
      <c r="H51" s="56"/>
      <c r="J51" s="55"/>
      <c r="K51" s="55"/>
      <c r="L51" s="56"/>
    </row>
    <row r="52" spans="1:12" s="51" customFormat="1" ht="15" customHeight="1">
      <c r="A52" s="53"/>
      <c r="B52" s="53"/>
      <c r="C52" s="53"/>
      <c r="F52" s="55"/>
      <c r="G52" s="55"/>
      <c r="H52" s="56"/>
      <c r="J52" s="55"/>
      <c r="K52" s="55"/>
      <c r="L52" s="56"/>
    </row>
    <row r="53" spans="1:18" ht="15" customHeight="1">
      <c r="A53" s="177"/>
      <c r="B53" s="177"/>
      <c r="C53" s="177"/>
      <c r="D53" s="177"/>
      <c r="E53" s="177"/>
      <c r="F53" s="177"/>
      <c r="G53" s="177"/>
      <c r="H53" s="177"/>
      <c r="I53" s="177"/>
      <c r="J53" s="177"/>
      <c r="K53" s="177"/>
      <c r="L53" s="177"/>
      <c r="M53" s="177"/>
      <c r="N53" s="177"/>
      <c r="O53" s="177"/>
      <c r="P53" s="177"/>
      <c r="Q53" s="177"/>
      <c r="R53" s="177"/>
    </row>
    <row r="54" spans="1:18" ht="15" customHeight="1">
      <c r="A54" s="11"/>
      <c r="B54" s="11"/>
      <c r="C54" s="11"/>
      <c r="D54" s="11"/>
      <c r="E54" s="11"/>
      <c r="F54" s="11"/>
      <c r="G54" s="11"/>
      <c r="H54" s="11"/>
      <c r="I54" s="11"/>
      <c r="J54" s="11"/>
      <c r="K54" s="11"/>
      <c r="L54" s="11"/>
      <c r="M54" s="11"/>
      <c r="N54" s="11"/>
      <c r="O54" s="11"/>
      <c r="P54" s="98"/>
      <c r="Q54" s="98"/>
      <c r="R54" s="98"/>
    </row>
    <row r="55" spans="1:18" ht="15" customHeight="1">
      <c r="A55" s="192"/>
      <c r="B55" s="192"/>
      <c r="C55" s="192"/>
      <c r="D55" s="192"/>
      <c r="E55" s="192"/>
      <c r="F55" s="192"/>
      <c r="G55" s="192"/>
      <c r="H55" s="192"/>
      <c r="I55" s="192"/>
      <c r="J55" s="192"/>
      <c r="K55" s="192"/>
      <c r="L55" s="192"/>
      <c r="M55" s="14"/>
      <c r="N55" s="14"/>
      <c r="O55" s="14"/>
      <c r="P55" s="98"/>
      <c r="Q55" s="98"/>
      <c r="R55" s="98"/>
    </row>
    <row r="56" spans="1:18" ht="15" customHeight="1">
      <c r="A56" s="14"/>
      <c r="B56" s="14"/>
      <c r="C56" s="14"/>
      <c r="D56" s="14"/>
      <c r="E56" s="14"/>
      <c r="F56" s="14"/>
      <c r="G56" s="14"/>
      <c r="H56" s="14"/>
      <c r="I56" s="14"/>
      <c r="J56" s="14"/>
      <c r="K56" s="14"/>
      <c r="L56" s="14"/>
      <c r="M56" s="14"/>
      <c r="N56" s="14"/>
      <c r="O56" s="14"/>
      <c r="P56" s="2"/>
      <c r="Q56" s="2"/>
      <c r="R56" s="2"/>
    </row>
    <row r="57" spans="1:18" ht="15" customHeight="1">
      <c r="A57" s="3"/>
      <c r="B57" s="3"/>
      <c r="C57" s="3"/>
      <c r="D57" s="2"/>
      <c r="E57" s="2"/>
      <c r="F57" s="2"/>
      <c r="G57" s="2"/>
      <c r="H57" s="2"/>
      <c r="I57" s="2"/>
      <c r="J57" s="2"/>
      <c r="K57" s="2"/>
      <c r="L57" s="2"/>
      <c r="M57" s="2"/>
      <c r="N57" s="2"/>
      <c r="O57" s="31"/>
      <c r="P57" s="2"/>
      <c r="Q57" s="2"/>
      <c r="R57" s="2"/>
    </row>
    <row r="58" spans="1:18" ht="15" customHeight="1">
      <c r="A58" s="2"/>
      <c r="B58" s="2"/>
      <c r="C58" s="2"/>
      <c r="D58" s="2"/>
      <c r="E58" s="2"/>
      <c r="F58" s="2"/>
      <c r="G58" s="2"/>
      <c r="H58" s="2"/>
      <c r="I58" s="2"/>
      <c r="J58" s="2"/>
      <c r="K58" s="2"/>
      <c r="L58" s="2"/>
      <c r="M58" s="2"/>
      <c r="N58" s="2"/>
      <c r="O58" s="31"/>
      <c r="P58" s="2"/>
      <c r="Q58" s="2"/>
      <c r="R58" s="2"/>
    </row>
    <row r="59" spans="1:18" ht="15" customHeight="1">
      <c r="A59" s="192"/>
      <c r="B59" s="192"/>
      <c r="C59" s="192"/>
      <c r="D59" s="192"/>
      <c r="E59" s="192"/>
      <c r="F59" s="192"/>
      <c r="G59" s="192"/>
      <c r="H59" s="192"/>
      <c r="I59" s="192"/>
      <c r="J59" s="192"/>
      <c r="K59" s="192"/>
      <c r="L59" s="192"/>
      <c r="M59" s="14"/>
      <c r="N59" s="14"/>
      <c r="O59" s="14"/>
      <c r="P59" s="98"/>
      <c r="Q59" s="98"/>
      <c r="R59" s="98"/>
    </row>
    <row r="60" spans="3:7" ht="15" customHeight="1">
      <c r="C60" s="98"/>
      <c r="D60" s="98"/>
      <c r="F60" s="26"/>
      <c r="G60" s="26"/>
    </row>
    <row r="61" spans="1:18" ht="15" customHeight="1">
      <c r="A61" s="3"/>
      <c r="B61" s="3"/>
      <c r="C61" s="3"/>
      <c r="D61" s="3"/>
      <c r="E61" s="2"/>
      <c r="F61" s="2"/>
      <c r="G61" s="2"/>
      <c r="H61" s="2"/>
      <c r="I61" s="2"/>
      <c r="J61" s="2"/>
      <c r="K61" s="2"/>
      <c r="L61" s="2"/>
      <c r="M61" s="2"/>
      <c r="N61" s="2"/>
      <c r="O61" s="31"/>
      <c r="P61" s="2"/>
      <c r="Q61" s="2"/>
      <c r="R61" s="2"/>
    </row>
    <row r="62" spans="1:18" ht="15" customHeight="1">
      <c r="A62" s="2"/>
      <c r="B62" s="2"/>
      <c r="C62" s="2"/>
      <c r="D62" s="2"/>
      <c r="E62" s="2"/>
      <c r="F62" s="2"/>
      <c r="G62" s="2"/>
      <c r="H62" s="2"/>
      <c r="I62" s="2"/>
      <c r="J62" s="2"/>
      <c r="K62" s="2"/>
      <c r="L62" s="2"/>
      <c r="M62" s="2"/>
      <c r="N62" s="2"/>
      <c r="O62" s="31"/>
      <c r="P62" s="2"/>
      <c r="Q62" s="2"/>
      <c r="R62" s="2"/>
    </row>
    <row r="63" spans="1:18" ht="15" customHeight="1">
      <c r="A63" s="192"/>
      <c r="B63" s="192"/>
      <c r="C63" s="192"/>
      <c r="D63" s="192"/>
      <c r="E63" s="192"/>
      <c r="F63" s="192"/>
      <c r="G63" s="192"/>
      <c r="H63" s="192"/>
      <c r="I63" s="192"/>
      <c r="J63" s="192"/>
      <c r="K63" s="192"/>
      <c r="L63" s="192"/>
      <c r="M63" s="14"/>
      <c r="N63" s="14"/>
      <c r="O63" s="14"/>
      <c r="P63" s="98"/>
      <c r="Q63" s="98"/>
      <c r="R63" s="98"/>
    </row>
    <row r="64" spans="3:7" ht="15" customHeight="1">
      <c r="C64" s="98"/>
      <c r="D64" s="98"/>
      <c r="F64" s="26"/>
      <c r="G64" s="26"/>
    </row>
    <row r="65" spans="1:18" ht="15" customHeight="1">
      <c r="A65" s="3"/>
      <c r="B65" s="3"/>
      <c r="C65" s="3"/>
      <c r="D65" s="2"/>
      <c r="E65" s="2"/>
      <c r="F65" s="2"/>
      <c r="G65" s="2"/>
      <c r="H65" s="2"/>
      <c r="I65" s="2"/>
      <c r="J65" s="2"/>
      <c r="K65" s="2"/>
      <c r="L65" s="2"/>
      <c r="M65" s="2"/>
      <c r="N65" s="2"/>
      <c r="O65" s="2"/>
      <c r="P65" s="2"/>
      <c r="Q65" s="2"/>
      <c r="R65" s="2"/>
    </row>
    <row r="66" spans="1:18" ht="15" customHeight="1">
      <c r="A66" s="3"/>
      <c r="B66" s="3"/>
      <c r="C66" s="3"/>
      <c r="D66" s="2"/>
      <c r="E66" s="2"/>
      <c r="F66" s="2"/>
      <c r="G66" s="2"/>
      <c r="H66" s="2"/>
      <c r="I66" s="2"/>
      <c r="J66" s="2"/>
      <c r="K66" s="2"/>
      <c r="L66" s="2"/>
      <c r="M66" s="2"/>
      <c r="N66" s="2"/>
      <c r="O66" s="2"/>
      <c r="P66" s="2"/>
      <c r="Q66" s="2"/>
      <c r="R66" s="2"/>
    </row>
    <row r="67" spans="1:18" ht="15" customHeight="1">
      <c r="A67" s="211"/>
      <c r="B67" s="211"/>
      <c r="C67" s="211"/>
      <c r="D67" s="211"/>
      <c r="E67" s="211"/>
      <c r="F67" s="211"/>
      <c r="G67" s="211"/>
      <c r="H67" s="211"/>
      <c r="I67" s="211"/>
      <c r="J67" s="211"/>
      <c r="K67" s="211"/>
      <c r="L67" s="211"/>
      <c r="M67" s="98"/>
      <c r="N67" s="98"/>
      <c r="O67" s="98"/>
      <c r="P67" s="98"/>
      <c r="Q67" s="98"/>
      <c r="R67" s="98"/>
    </row>
    <row r="68" spans="1:18" ht="15" customHeight="1">
      <c r="A68" s="2"/>
      <c r="B68" s="2"/>
      <c r="C68" s="2"/>
      <c r="D68" s="2"/>
      <c r="E68" s="2"/>
      <c r="F68" s="2"/>
      <c r="G68" s="2"/>
      <c r="H68" s="2"/>
      <c r="I68" s="2"/>
      <c r="J68" s="2"/>
      <c r="K68" s="2"/>
      <c r="L68" s="2"/>
      <c r="M68" s="2"/>
      <c r="N68" s="2"/>
      <c r="O68" s="2"/>
      <c r="P68" s="2"/>
      <c r="Q68" s="2"/>
      <c r="R68" s="2"/>
    </row>
    <row r="69" spans="1:18" ht="15" customHeight="1">
      <c r="A69" s="211"/>
      <c r="B69" s="211"/>
      <c r="C69" s="211"/>
      <c r="D69" s="211"/>
      <c r="E69" s="211"/>
      <c r="F69" s="211"/>
      <c r="G69" s="211"/>
      <c r="H69" s="211"/>
      <c r="I69" s="211"/>
      <c r="J69" s="211"/>
      <c r="K69" s="211"/>
      <c r="L69" s="211"/>
      <c r="M69" s="14"/>
      <c r="N69" s="14"/>
      <c r="O69" s="14"/>
      <c r="P69" s="2"/>
      <c r="Q69" s="2"/>
      <c r="R69" s="2"/>
    </row>
    <row r="71" ht="15" customHeight="1">
      <c r="A71" s="3"/>
    </row>
    <row r="73" spans="1:12" ht="15" customHeight="1">
      <c r="A73" s="192"/>
      <c r="B73" s="192"/>
      <c r="C73" s="192"/>
      <c r="D73" s="192"/>
      <c r="E73" s="192"/>
      <c r="F73" s="192"/>
      <c r="G73" s="192"/>
      <c r="H73" s="192"/>
      <c r="I73" s="192"/>
      <c r="J73" s="192"/>
      <c r="K73" s="192"/>
      <c r="L73" s="192"/>
    </row>
    <row r="74" spans="3:20" s="2" customFormat="1" ht="15" customHeight="1">
      <c r="C74" s="18"/>
      <c r="D74" s="18"/>
      <c r="E74" s="18"/>
      <c r="F74" s="18"/>
      <c r="G74" s="18"/>
      <c r="H74" s="18"/>
      <c r="I74" s="18"/>
      <c r="J74" s="18"/>
      <c r="K74" s="18"/>
      <c r="L74" s="18"/>
      <c r="M74" s="18"/>
      <c r="N74" s="18"/>
      <c r="O74" s="18"/>
      <c r="P74" s="18"/>
      <c r="Q74" s="18"/>
      <c r="R74" s="18"/>
      <c r="S74" s="18"/>
      <c r="T74" s="18"/>
    </row>
    <row r="75" spans="3:20" s="2" customFormat="1" ht="15" customHeight="1">
      <c r="C75" s="18"/>
      <c r="D75" s="18"/>
      <c r="E75" s="18"/>
      <c r="F75" s="18"/>
      <c r="G75" s="18"/>
      <c r="H75" s="18"/>
      <c r="I75" s="18"/>
      <c r="J75" s="18"/>
      <c r="K75" s="18"/>
      <c r="L75" s="18"/>
      <c r="M75" s="18"/>
      <c r="N75" s="18"/>
      <c r="O75" s="18"/>
      <c r="P75" s="18"/>
      <c r="Q75" s="18"/>
      <c r="R75" s="18"/>
      <c r="S75" s="18"/>
      <c r="T75" s="18"/>
    </row>
    <row r="76" spans="10:11" s="2" customFormat="1" ht="15" customHeight="1">
      <c r="J76" s="48"/>
      <c r="K76" s="48"/>
    </row>
    <row r="77" spans="10:11" s="2" customFormat="1" ht="15" customHeight="1">
      <c r="J77" s="48"/>
      <c r="K77" s="48"/>
    </row>
    <row r="78" spans="1:11" s="2" customFormat="1" ht="15" customHeight="1">
      <c r="A78" s="3"/>
      <c r="B78" s="3"/>
      <c r="J78" s="3"/>
      <c r="K78" s="3"/>
    </row>
    <row r="79" spans="2:11" s="2" customFormat="1" ht="15" customHeight="1">
      <c r="B79" s="3"/>
      <c r="C79" s="3"/>
      <c r="J79" s="3"/>
      <c r="K79" s="3"/>
    </row>
    <row r="80" s="2" customFormat="1" ht="15" customHeight="1">
      <c r="B80" s="3"/>
    </row>
  </sheetData>
  <mergeCells count="38">
    <mergeCell ref="A73:L73"/>
    <mergeCell ref="A43:D43"/>
    <mergeCell ref="B44:D44"/>
    <mergeCell ref="A69:L69"/>
    <mergeCell ref="A67:L67"/>
    <mergeCell ref="A53:R53"/>
    <mergeCell ref="A63:L63"/>
    <mergeCell ref="A50:D50"/>
    <mergeCell ref="A59:L59"/>
    <mergeCell ref="A48:L48"/>
    <mergeCell ref="A19:D19"/>
    <mergeCell ref="A25:D25"/>
    <mergeCell ref="A21:D21"/>
    <mergeCell ref="A1:L1"/>
    <mergeCell ref="A2:L2"/>
    <mergeCell ref="A3:L3"/>
    <mergeCell ref="A5:L5"/>
    <mergeCell ref="F11:L11"/>
    <mergeCell ref="A37:D37"/>
    <mergeCell ref="A33:D33"/>
    <mergeCell ref="A35:D35"/>
    <mergeCell ref="A7:L7"/>
    <mergeCell ref="F12:H12"/>
    <mergeCell ref="A32:D32"/>
    <mergeCell ref="J12:L12"/>
    <mergeCell ref="A18:D18"/>
    <mergeCell ref="A23:D23"/>
    <mergeCell ref="A24:D24"/>
    <mergeCell ref="C38:D38"/>
    <mergeCell ref="A28:E28"/>
    <mergeCell ref="A26:D26"/>
    <mergeCell ref="A55:L55"/>
    <mergeCell ref="C39:D39"/>
    <mergeCell ref="A41:D41"/>
    <mergeCell ref="A29:D29"/>
    <mergeCell ref="A34:D34"/>
    <mergeCell ref="B45:D45"/>
    <mergeCell ref="A30:D30"/>
  </mergeCells>
  <printOptions horizontalCentered="1"/>
  <pageMargins left="0.5" right="0.5" top="0.75" bottom="0.75" header="0.5" footer="0.25"/>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L71"/>
  <sheetViews>
    <sheetView showGridLines="0" zoomScaleSheetLayoutView="100" workbookViewId="0" topLeftCell="A1">
      <selection activeCell="C17" sqref="C17"/>
    </sheetView>
  </sheetViews>
  <sheetFormatPr defaultColWidth="9.140625" defaultRowHeight="15" customHeight="1"/>
  <cols>
    <col min="1" max="1" width="2.7109375" style="2" customWidth="1"/>
    <col min="2" max="2" width="43.28125" style="2" customWidth="1"/>
    <col min="3" max="3" width="16.7109375" style="2" customWidth="1"/>
    <col min="4" max="4" width="5.7109375" style="2" customWidth="1"/>
    <col min="5" max="5" width="16.7109375" style="2" customWidth="1"/>
    <col min="6" max="6" width="14.421875" style="2" customWidth="1"/>
    <col min="7" max="7" width="12.00390625" style="2" customWidth="1"/>
    <col min="8" max="16384" width="9.140625" style="2" customWidth="1"/>
  </cols>
  <sheetData>
    <row r="1" spans="1:2" ht="15" customHeight="1">
      <c r="A1" s="3" t="s">
        <v>40</v>
      </c>
      <c r="B1" s="3"/>
    </row>
    <row r="3" spans="3:5" ht="15" customHeight="1">
      <c r="C3" s="59"/>
      <c r="D3" s="7"/>
      <c r="E3" s="59"/>
    </row>
    <row r="4" spans="3:5" ht="15" customHeight="1">
      <c r="C4" s="162" t="s">
        <v>245</v>
      </c>
      <c r="D4" s="7"/>
      <c r="E4" s="162" t="s">
        <v>236</v>
      </c>
    </row>
    <row r="5" spans="3:5" ht="15" customHeight="1">
      <c r="C5" s="6" t="s">
        <v>3</v>
      </c>
      <c r="D5" s="6"/>
      <c r="E5" s="6" t="s">
        <v>3</v>
      </c>
    </row>
    <row r="6" spans="3:5" ht="15" customHeight="1">
      <c r="C6" s="6" t="s">
        <v>14</v>
      </c>
      <c r="D6" s="6"/>
      <c r="E6" s="6" t="s">
        <v>15</v>
      </c>
    </row>
    <row r="7" spans="1:5" ht="15" customHeight="1">
      <c r="A7" s="3" t="s">
        <v>145</v>
      </c>
      <c r="B7" s="3"/>
      <c r="C7" s="23"/>
      <c r="D7" s="31"/>
      <c r="E7" s="31"/>
    </row>
    <row r="8" spans="2:5" ht="15" customHeight="1">
      <c r="B8" s="2" t="s">
        <v>17</v>
      </c>
      <c r="C8" s="23">
        <v>73086</v>
      </c>
      <c r="D8" s="31"/>
      <c r="E8" s="23">
        <v>71496</v>
      </c>
    </row>
    <row r="9" spans="2:5" ht="15" customHeight="1">
      <c r="B9" s="2" t="s">
        <v>159</v>
      </c>
      <c r="C9" s="23">
        <v>95444</v>
      </c>
      <c r="D9" s="31"/>
      <c r="E9" s="23">
        <v>92457</v>
      </c>
    </row>
    <row r="10" spans="2:5" ht="15" customHeight="1">
      <c r="B10" s="2" t="s">
        <v>73</v>
      </c>
      <c r="C10" s="23">
        <v>100132</v>
      </c>
      <c r="D10" s="31"/>
      <c r="E10" s="23">
        <v>62185</v>
      </c>
    </row>
    <row r="11" spans="2:6" ht="15" customHeight="1" hidden="1">
      <c r="B11" s="2" t="s">
        <v>67</v>
      </c>
      <c r="C11" s="23">
        <v>0</v>
      </c>
      <c r="D11" s="31"/>
      <c r="E11" s="23">
        <v>0</v>
      </c>
      <c r="F11" s="25"/>
    </row>
    <row r="12" spans="2:6" ht="15" customHeight="1">
      <c r="B12" s="2" t="s">
        <v>214</v>
      </c>
      <c r="C12" s="23">
        <v>754</v>
      </c>
      <c r="D12" s="31"/>
      <c r="E12" s="23">
        <v>599</v>
      </c>
      <c r="F12" s="25"/>
    </row>
    <row r="13" spans="1:5" ht="15" customHeight="1" thickBot="1">
      <c r="A13" s="3" t="s">
        <v>146</v>
      </c>
      <c r="B13" s="3"/>
      <c r="C13" s="28">
        <f>SUM(C8:C12)</f>
        <v>269416</v>
      </c>
      <c r="D13" s="31"/>
      <c r="E13" s="28">
        <f>SUM(E8:E12)</f>
        <v>226737</v>
      </c>
    </row>
    <row r="14" spans="2:5" ht="15" customHeight="1">
      <c r="B14" s="3"/>
      <c r="C14" s="23"/>
      <c r="D14" s="31"/>
      <c r="E14" s="23"/>
    </row>
    <row r="15" spans="2:5" ht="15" customHeight="1">
      <c r="B15" s="85" t="s">
        <v>18</v>
      </c>
      <c r="C15" s="22">
        <v>31132</v>
      </c>
      <c r="D15" s="29"/>
      <c r="E15" s="22">
        <v>13152</v>
      </c>
    </row>
    <row r="16" spans="2:5" ht="15" customHeight="1">
      <c r="B16" s="85" t="s">
        <v>38</v>
      </c>
      <c r="C16" s="22">
        <v>43421</v>
      </c>
      <c r="D16" s="29"/>
      <c r="E16" s="22">
        <v>53626</v>
      </c>
    </row>
    <row r="17" spans="2:5" ht="15" customHeight="1">
      <c r="B17" s="85" t="s">
        <v>111</v>
      </c>
      <c r="C17" s="22">
        <v>197485</v>
      </c>
      <c r="D17" s="29"/>
      <c r="E17" s="22">
        <v>38636</v>
      </c>
    </row>
    <row r="18" spans="1:5" ht="15" customHeight="1" thickBot="1">
      <c r="A18" s="3" t="s">
        <v>147</v>
      </c>
      <c r="C18" s="28">
        <f>SUM(C15:C17)</f>
        <v>272038</v>
      </c>
      <c r="D18" s="29"/>
      <c r="E18" s="28">
        <f>SUM(E15:E17)</f>
        <v>105414</v>
      </c>
    </row>
    <row r="19" spans="1:5" ht="30" customHeight="1" thickBot="1">
      <c r="A19" s="3" t="s">
        <v>148</v>
      </c>
      <c r="C19" s="70">
        <f>C18+C13</f>
        <v>541454</v>
      </c>
      <c r="E19" s="70">
        <f>E18+E13</f>
        <v>332151</v>
      </c>
    </row>
    <row r="20" ht="15" customHeight="1" thickTop="1"/>
    <row r="21" ht="15" customHeight="1">
      <c r="A21" s="3" t="s">
        <v>149</v>
      </c>
    </row>
    <row r="22" spans="2:5" ht="15" customHeight="1">
      <c r="B22" s="85" t="s">
        <v>12</v>
      </c>
      <c r="C22" s="23">
        <v>98047</v>
      </c>
      <c r="D22" s="31"/>
      <c r="E22" s="23">
        <v>98047</v>
      </c>
    </row>
    <row r="23" spans="2:7" ht="15" customHeight="1">
      <c r="B23" s="85" t="s">
        <v>150</v>
      </c>
      <c r="C23" s="23">
        <v>127218</v>
      </c>
      <c r="D23" s="31"/>
      <c r="E23" s="23">
        <v>103111</v>
      </c>
      <c r="F23" s="31"/>
      <c r="G23" s="25"/>
    </row>
    <row r="24" spans="1:6" ht="30" customHeight="1">
      <c r="A24" s="180" t="s">
        <v>151</v>
      </c>
      <c r="B24" s="181"/>
      <c r="C24" s="71">
        <f>SUM(C22:C23)</f>
        <v>225265</v>
      </c>
      <c r="D24" s="31"/>
      <c r="E24" s="71">
        <f>SUM(E22:E23)</f>
        <v>201158</v>
      </c>
      <c r="F24" s="25"/>
    </row>
    <row r="25" spans="1:6" ht="15" customHeight="1">
      <c r="A25" s="3" t="s">
        <v>13</v>
      </c>
      <c r="C25" s="23">
        <v>7519</v>
      </c>
      <c r="D25" s="31"/>
      <c r="E25" s="23">
        <v>7603</v>
      </c>
      <c r="F25" s="25"/>
    </row>
    <row r="26" spans="1:6" ht="15" customHeight="1" thickBot="1">
      <c r="A26" s="3" t="s">
        <v>152</v>
      </c>
      <c r="C26" s="28">
        <f>SUM(C24:C25)</f>
        <v>232784</v>
      </c>
      <c r="D26" s="31"/>
      <c r="E26" s="28">
        <f>SUM(E24:E25)</f>
        <v>208761</v>
      </c>
      <c r="F26" s="25"/>
    </row>
    <row r="27" spans="1:6" ht="15" customHeight="1">
      <c r="A27" s="3"/>
      <c r="C27" s="23"/>
      <c r="D27" s="31"/>
      <c r="E27" s="23"/>
      <c r="F27" s="25"/>
    </row>
    <row r="28" spans="1:6" ht="15" customHeight="1">
      <c r="A28" s="3" t="s">
        <v>153</v>
      </c>
      <c r="C28" s="23"/>
      <c r="D28" s="31"/>
      <c r="E28" s="23"/>
      <c r="F28" s="25"/>
    </row>
    <row r="29" spans="1:6" ht="15" customHeight="1">
      <c r="A29" s="3"/>
      <c r="B29" s="85" t="s">
        <v>213</v>
      </c>
      <c r="C29" s="23">
        <v>15254</v>
      </c>
      <c r="D29" s="31"/>
      <c r="E29" s="23">
        <v>13760</v>
      </c>
      <c r="F29" s="25"/>
    </row>
    <row r="30" spans="1:6" ht="15" customHeight="1">
      <c r="A30" s="3"/>
      <c r="B30" s="2" t="s">
        <v>69</v>
      </c>
      <c r="C30" s="23">
        <v>32506</v>
      </c>
      <c r="D30" s="31"/>
      <c r="E30" s="23">
        <v>33395</v>
      </c>
      <c r="F30" s="25"/>
    </row>
    <row r="31" spans="1:6" ht="15" customHeight="1" thickBot="1">
      <c r="A31" s="3" t="s">
        <v>154</v>
      </c>
      <c r="C31" s="28">
        <f>SUM(C29:C30)</f>
        <v>47760</v>
      </c>
      <c r="D31" s="31"/>
      <c r="E31" s="28">
        <f>SUM(E29:E30)</f>
        <v>47155</v>
      </c>
      <c r="F31" s="25"/>
    </row>
    <row r="32" spans="1:6" ht="15" customHeight="1">
      <c r="A32" s="3"/>
      <c r="C32" s="23"/>
      <c r="D32" s="31"/>
      <c r="E32" s="23"/>
      <c r="F32" s="25"/>
    </row>
    <row r="33" spans="1:6" ht="15" customHeight="1">
      <c r="A33" s="3" t="s">
        <v>11</v>
      </c>
      <c r="B33" s="3"/>
      <c r="C33" s="22"/>
      <c r="D33" s="29"/>
      <c r="E33" s="22"/>
      <c r="F33" s="25"/>
    </row>
    <row r="34" spans="1:6" ht="15" customHeight="1">
      <c r="A34" s="3"/>
      <c r="B34" s="85" t="s">
        <v>39</v>
      </c>
      <c r="C34" s="22">
        <v>257199</v>
      </c>
      <c r="D34" s="29"/>
      <c r="E34" s="22">
        <v>50337</v>
      </c>
      <c r="F34" s="25"/>
    </row>
    <row r="35" spans="1:6" ht="15" customHeight="1">
      <c r="A35" s="3"/>
      <c r="B35" s="85" t="s">
        <v>213</v>
      </c>
      <c r="C35" s="22">
        <v>0</v>
      </c>
      <c r="D35" s="29"/>
      <c r="E35" s="22">
        <v>21200</v>
      </c>
      <c r="F35" s="25"/>
    </row>
    <row r="36" spans="2:6" ht="15" customHeight="1">
      <c r="B36" s="85" t="s">
        <v>68</v>
      </c>
      <c r="C36" s="22">
        <v>310</v>
      </c>
      <c r="D36" s="29"/>
      <c r="E36" s="22">
        <v>74</v>
      </c>
      <c r="F36" s="25"/>
    </row>
    <row r="37" spans="2:6" ht="15" customHeight="1">
      <c r="B37" s="85" t="s">
        <v>2</v>
      </c>
      <c r="C37" s="22">
        <v>3401</v>
      </c>
      <c r="D37" s="29"/>
      <c r="E37" s="22">
        <v>4624</v>
      </c>
      <c r="F37" s="25"/>
    </row>
    <row r="38" spans="3:6" ht="15" customHeight="1">
      <c r="C38" s="71">
        <f>SUM(C34:C37)</f>
        <v>260910</v>
      </c>
      <c r="D38" s="29"/>
      <c r="E38" s="71">
        <f>SUM(E34:E37)</f>
        <v>76235</v>
      </c>
      <c r="F38" s="25"/>
    </row>
    <row r="39" spans="1:6" ht="15" customHeight="1" thickBot="1">
      <c r="A39" s="3" t="s">
        <v>155</v>
      </c>
      <c r="C39" s="28">
        <f>C38+C31</f>
        <v>308670</v>
      </c>
      <c r="D39" s="31"/>
      <c r="E39" s="28">
        <f>E38+E31</f>
        <v>123390</v>
      </c>
      <c r="F39" s="25"/>
    </row>
    <row r="40" spans="1:6" ht="30" customHeight="1" thickBot="1">
      <c r="A40" s="3" t="s">
        <v>156</v>
      </c>
      <c r="C40" s="100">
        <f>C39+C26</f>
        <v>541454</v>
      </c>
      <c r="D40" s="31"/>
      <c r="E40" s="100">
        <f>E39+E26</f>
        <v>332151</v>
      </c>
      <c r="F40" s="25"/>
    </row>
    <row r="41" ht="15" customHeight="1" thickTop="1">
      <c r="C41" s="25"/>
    </row>
    <row r="42" spans="1:12" ht="15" customHeight="1" thickBot="1">
      <c r="A42" s="86" t="s">
        <v>172</v>
      </c>
      <c r="B42" s="81"/>
      <c r="C42" s="87">
        <f>C24/C48</f>
        <v>1.1487602884330985</v>
      </c>
      <c r="D42" s="81"/>
      <c r="E42" s="87">
        <f>E24/E48</f>
        <v>1.025824349546646</v>
      </c>
      <c r="F42" s="101"/>
      <c r="G42" s="101"/>
      <c r="H42" s="101"/>
      <c r="I42" s="101"/>
      <c r="J42" s="101"/>
      <c r="K42" s="101"/>
      <c r="L42" s="101"/>
    </row>
    <row r="43" spans="1:12" ht="15" customHeight="1">
      <c r="A43" s="86"/>
      <c r="B43" s="81"/>
      <c r="C43" s="81"/>
      <c r="D43" s="81"/>
      <c r="E43" s="81"/>
      <c r="F43" s="101"/>
      <c r="G43" s="101"/>
      <c r="H43" s="101"/>
      <c r="I43" s="101"/>
      <c r="J43" s="101"/>
      <c r="K43" s="101"/>
      <c r="L43" s="101"/>
    </row>
    <row r="44" spans="1:10" ht="45" customHeight="1">
      <c r="A44" s="177" t="s">
        <v>174</v>
      </c>
      <c r="B44" s="177"/>
      <c r="C44" s="177"/>
      <c r="D44" s="177"/>
      <c r="E44" s="177"/>
      <c r="F44" s="102"/>
      <c r="G44" s="102"/>
      <c r="H44" s="102"/>
      <c r="I44" s="102"/>
      <c r="J44" s="102"/>
    </row>
    <row r="45" spans="3:5" ht="15" customHeight="1">
      <c r="C45" s="31"/>
      <c r="D45" s="31"/>
      <c r="E45" s="31"/>
    </row>
    <row r="46" spans="3:5" ht="15" customHeight="1">
      <c r="C46" s="57"/>
      <c r="D46" s="31"/>
      <c r="E46" s="57"/>
    </row>
    <row r="47" spans="3:5" ht="15" customHeight="1">
      <c r="C47" s="31"/>
      <c r="D47" s="31"/>
      <c r="E47" s="31"/>
    </row>
    <row r="48" spans="3:5" ht="15" customHeight="1" hidden="1">
      <c r="C48" s="31">
        <v>196094</v>
      </c>
      <c r="D48" s="31"/>
      <c r="E48" s="31">
        <v>196094</v>
      </c>
    </row>
    <row r="49" spans="3:5" ht="15" customHeight="1">
      <c r="C49" s="31"/>
      <c r="D49" s="31"/>
      <c r="E49" s="31"/>
    </row>
    <row r="50" spans="3:5" ht="15" customHeight="1">
      <c r="C50" s="31"/>
      <c r="D50" s="31"/>
      <c r="E50" s="31"/>
    </row>
    <row r="51" spans="3:5" ht="15" customHeight="1">
      <c r="C51" s="31"/>
      <c r="D51" s="31"/>
      <c r="E51" s="31"/>
    </row>
    <row r="52" spans="3:5" ht="15" customHeight="1">
      <c r="C52" s="31"/>
      <c r="D52" s="31"/>
      <c r="E52" s="31"/>
    </row>
    <row r="53" spans="3:5" ht="15" customHeight="1">
      <c r="C53" s="31"/>
      <c r="D53" s="31"/>
      <c r="E53" s="31"/>
    </row>
    <row r="54" spans="3:5" ht="15" customHeight="1">
      <c r="C54" s="31"/>
      <c r="D54" s="31"/>
      <c r="E54" s="31"/>
    </row>
    <row r="55" spans="3:5" ht="15" customHeight="1">
      <c r="C55" s="31"/>
      <c r="D55" s="31"/>
      <c r="E55" s="31"/>
    </row>
    <row r="56" spans="3:5" ht="15" customHeight="1">
      <c r="C56" s="31"/>
      <c r="D56" s="31"/>
      <c r="E56" s="31"/>
    </row>
    <row r="57" spans="3:5" ht="15" customHeight="1">
      <c r="C57" s="31"/>
      <c r="D57" s="31"/>
      <c r="E57" s="31"/>
    </row>
    <row r="58" spans="3:5" ht="15" customHeight="1">
      <c r="C58" s="31"/>
      <c r="D58" s="31"/>
      <c r="E58" s="31"/>
    </row>
    <row r="59" spans="3:5" ht="15" customHeight="1">
      <c r="C59" s="31"/>
      <c r="D59" s="31"/>
      <c r="E59" s="31"/>
    </row>
    <row r="60" spans="3:5" ht="15" customHeight="1">
      <c r="C60" s="31"/>
      <c r="D60" s="31"/>
      <c r="E60" s="31"/>
    </row>
    <row r="61" spans="3:5" ht="15" customHeight="1">
      <c r="C61" s="31"/>
      <c r="D61" s="31"/>
      <c r="E61" s="31"/>
    </row>
    <row r="62" spans="3:5" ht="15" customHeight="1">
      <c r="C62" s="31"/>
      <c r="D62" s="31"/>
      <c r="E62" s="31"/>
    </row>
    <row r="63" spans="3:5" ht="15" customHeight="1">
      <c r="C63" s="31"/>
      <c r="D63" s="31"/>
      <c r="E63" s="31"/>
    </row>
    <row r="64" spans="3:5" ht="15" customHeight="1">
      <c r="C64" s="31"/>
      <c r="D64" s="31"/>
      <c r="E64" s="31"/>
    </row>
    <row r="65" spans="3:5" ht="15" customHeight="1">
      <c r="C65" s="31"/>
      <c r="D65" s="31"/>
      <c r="E65" s="31"/>
    </row>
    <row r="66" spans="3:5" ht="15" customHeight="1">
      <c r="C66" s="31"/>
      <c r="D66" s="31"/>
      <c r="E66" s="31"/>
    </row>
    <row r="67" spans="3:5" ht="15" customHeight="1">
      <c r="C67" s="31"/>
      <c r="D67" s="31"/>
      <c r="E67" s="31"/>
    </row>
    <row r="68" spans="3:5" ht="15" customHeight="1">
      <c r="C68" s="31"/>
      <c r="D68" s="31"/>
      <c r="E68" s="31"/>
    </row>
    <row r="69" spans="3:5" ht="15" customHeight="1">
      <c r="C69" s="31"/>
      <c r="D69" s="31"/>
      <c r="E69" s="31"/>
    </row>
    <row r="70" spans="3:5" ht="15" customHeight="1">
      <c r="C70" s="31"/>
      <c r="D70" s="31"/>
      <c r="E70" s="31"/>
    </row>
    <row r="71" spans="3:5" ht="15" customHeight="1">
      <c r="C71" s="31"/>
      <c r="D71" s="31"/>
      <c r="E71" s="31"/>
    </row>
  </sheetData>
  <mergeCells count="2">
    <mergeCell ref="A44:E44"/>
    <mergeCell ref="A24:B24"/>
  </mergeCells>
  <printOptions horizontalCentered="1"/>
  <pageMargins left="0.5" right="0.5" top="0.75" bottom="0.5" header="0.5" footer="0.25"/>
  <pageSetup horizontalDpi="300" verticalDpi="300" orientation="portrait" paperSize="9" scale="90" r:id="rId1"/>
  <headerFooter alignWithMargins="0">
    <oddHeader>&amp;C( &amp;P+1 )</oddHeader>
    <oddFooter>&amp;R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92"/>
  <sheetViews>
    <sheetView zoomScaleSheetLayoutView="100" workbookViewId="0" topLeftCell="A1">
      <selection activeCell="C28" sqref="C28"/>
    </sheetView>
  </sheetViews>
  <sheetFormatPr defaultColWidth="9.140625" defaultRowHeight="15" customHeight="1"/>
  <cols>
    <col min="1" max="1" width="34.140625" style="103" customWidth="1"/>
    <col min="2" max="2" width="16.57421875" style="103" customWidth="1"/>
    <col min="3" max="3" width="1.1484375" style="103" customWidth="1"/>
    <col min="4" max="4" width="0.9921875" style="103" hidden="1" customWidth="1"/>
    <col min="5" max="5" width="15.00390625" style="103" customWidth="1"/>
    <col min="6" max="6" width="1.28515625" style="103" customWidth="1"/>
    <col min="7" max="7" width="14.7109375" style="103" customWidth="1"/>
    <col min="8" max="8" width="1.28515625" style="103" customWidth="1"/>
    <col min="9" max="9" width="13.7109375" style="103" customWidth="1"/>
    <col min="10" max="10" width="1.1484375" style="103" customWidth="1"/>
    <col min="11" max="11" width="13.7109375" style="103" customWidth="1"/>
    <col min="12" max="12" width="9.140625" style="103" customWidth="1"/>
    <col min="13" max="13" width="9.421875" style="103" bestFit="1" customWidth="1"/>
    <col min="14" max="16384" width="9.140625" style="103" customWidth="1"/>
  </cols>
  <sheetData>
    <row r="1" spans="2:11" ht="15" customHeight="1">
      <c r="B1" s="104"/>
      <c r="C1" s="104"/>
      <c r="D1" s="104"/>
      <c r="E1" s="104"/>
      <c r="F1" s="104"/>
      <c r="G1" s="105"/>
      <c r="H1" s="105"/>
      <c r="I1" s="105"/>
      <c r="J1" s="105"/>
      <c r="K1" s="105"/>
    </row>
    <row r="2" ht="15" customHeight="1">
      <c r="A2" s="106" t="s">
        <v>246</v>
      </c>
    </row>
    <row r="3" ht="15" customHeight="1">
      <c r="A3" s="107"/>
    </row>
    <row r="4" ht="15" customHeight="1">
      <c r="A4" s="107"/>
    </row>
    <row r="5" spans="1:10" ht="15" customHeight="1">
      <c r="A5" s="107"/>
      <c r="B5" s="185" t="s">
        <v>223</v>
      </c>
      <c r="C5" s="185"/>
      <c r="D5" s="185"/>
      <c r="E5" s="185"/>
      <c r="F5" s="185"/>
      <c r="G5" s="185"/>
      <c r="H5" s="157"/>
      <c r="I5" s="157"/>
      <c r="J5" s="157"/>
    </row>
    <row r="6" spans="1:6" ht="29.25" customHeight="1">
      <c r="A6" s="107"/>
      <c r="B6" s="160" t="s">
        <v>222</v>
      </c>
      <c r="C6" s="159"/>
      <c r="D6" s="158"/>
      <c r="E6" s="161" t="s">
        <v>58</v>
      </c>
      <c r="F6" s="109"/>
    </row>
    <row r="7" spans="2:9" ht="15" customHeight="1">
      <c r="B7" s="108" t="s">
        <v>59</v>
      </c>
      <c r="C7" s="108"/>
      <c r="D7" s="109" t="s">
        <v>59</v>
      </c>
      <c r="E7" s="108" t="s">
        <v>60</v>
      </c>
      <c r="F7" s="108"/>
      <c r="G7" s="108"/>
      <c r="H7" s="108"/>
      <c r="I7" s="108" t="s">
        <v>107</v>
      </c>
    </row>
    <row r="8" spans="1:11" ht="15" customHeight="1">
      <c r="A8" s="110"/>
      <c r="B8" s="161" t="s">
        <v>61</v>
      </c>
      <c r="C8" s="108"/>
      <c r="D8" s="161" t="s">
        <v>62</v>
      </c>
      <c r="E8" s="161" t="s">
        <v>64</v>
      </c>
      <c r="F8" s="108"/>
      <c r="G8" s="161" t="s">
        <v>162</v>
      </c>
      <c r="H8" s="108"/>
      <c r="I8" s="161" t="s">
        <v>108</v>
      </c>
      <c r="K8" s="161" t="s">
        <v>24</v>
      </c>
    </row>
    <row r="9" spans="2:11" ht="15" customHeight="1">
      <c r="B9" s="108" t="s">
        <v>3</v>
      </c>
      <c r="C9" s="108"/>
      <c r="D9" s="108" t="s">
        <v>3</v>
      </c>
      <c r="E9" s="108" t="s">
        <v>3</v>
      </c>
      <c r="F9" s="108"/>
      <c r="G9" s="108" t="s">
        <v>3</v>
      </c>
      <c r="H9" s="108"/>
      <c r="I9" s="108" t="s">
        <v>3</v>
      </c>
      <c r="K9" s="108" t="s">
        <v>3</v>
      </c>
    </row>
    <row r="10" spans="3:8" ht="15" customHeight="1">
      <c r="C10" s="108"/>
      <c r="F10" s="108"/>
      <c r="H10" s="108"/>
    </row>
    <row r="11" spans="2:11" ht="15" customHeight="1">
      <c r="B11" s="107"/>
      <c r="C11" s="107"/>
      <c r="D11" s="107"/>
      <c r="E11" s="107"/>
      <c r="F11" s="108"/>
      <c r="G11" s="107"/>
      <c r="H11" s="107"/>
      <c r="I11" s="107"/>
      <c r="J11" s="107"/>
      <c r="K11" s="107"/>
    </row>
    <row r="12" spans="1:11" ht="15" customHeight="1">
      <c r="A12" s="103" t="s">
        <v>157</v>
      </c>
      <c r="B12" s="107">
        <v>98047</v>
      </c>
      <c r="C12" s="107"/>
      <c r="D12" s="112">
        <v>0</v>
      </c>
      <c r="E12" s="107">
        <v>59753</v>
      </c>
      <c r="F12" s="108"/>
      <c r="G12" s="114">
        <f>SUM(B12:E12)</f>
        <v>157800</v>
      </c>
      <c r="H12" s="114"/>
      <c r="I12" s="107">
        <v>0</v>
      </c>
      <c r="J12" s="107"/>
      <c r="K12" s="107">
        <f>SUM(G12:I12)</f>
        <v>157800</v>
      </c>
    </row>
    <row r="13" spans="1:11" ht="28.5">
      <c r="A13" s="128" t="s">
        <v>178</v>
      </c>
      <c r="B13" s="114">
        <v>0</v>
      </c>
      <c r="C13" s="114"/>
      <c r="D13" s="114">
        <v>0</v>
      </c>
      <c r="E13" s="114">
        <v>-17893</v>
      </c>
      <c r="F13" s="108"/>
      <c r="G13" s="114">
        <f>SUM(B13:E13)</f>
        <v>-17893</v>
      </c>
      <c r="H13" s="114"/>
      <c r="I13" s="106">
        <v>0</v>
      </c>
      <c r="J13" s="107"/>
      <c r="K13" s="114">
        <f>SUM(G13:I13)</f>
        <v>-17893</v>
      </c>
    </row>
    <row r="14" spans="1:11" ht="14.25" customHeight="1">
      <c r="A14" s="129" t="s">
        <v>177</v>
      </c>
      <c r="B14" s="114">
        <v>0</v>
      </c>
      <c r="C14" s="114"/>
      <c r="D14" s="114">
        <v>0</v>
      </c>
      <c r="E14" s="114">
        <v>0</v>
      </c>
      <c r="F14" s="108"/>
      <c r="G14" s="114">
        <f>SUM(B14:E14)</f>
        <v>0</v>
      </c>
      <c r="H14" s="114"/>
      <c r="I14" s="106">
        <v>7636</v>
      </c>
      <c r="J14" s="107"/>
      <c r="K14" s="114">
        <f>SUM(G14:I14)</f>
        <v>7636</v>
      </c>
    </row>
    <row r="15" spans="1:11" ht="14.25">
      <c r="A15" s="128" t="s">
        <v>179</v>
      </c>
      <c r="B15" s="114">
        <v>0</v>
      </c>
      <c r="C15" s="114"/>
      <c r="D15" s="114">
        <v>0</v>
      </c>
      <c r="E15" s="114">
        <v>0</v>
      </c>
      <c r="F15" s="108"/>
      <c r="G15" s="114">
        <f>SUM(B15:E15)</f>
        <v>0</v>
      </c>
      <c r="H15" s="114"/>
      <c r="I15" s="106">
        <v>30</v>
      </c>
      <c r="J15" s="107"/>
      <c r="K15" s="114">
        <f>SUM(G15:I15)</f>
        <v>30</v>
      </c>
    </row>
    <row r="16" spans="1:11" ht="15" customHeight="1">
      <c r="A16" s="103" t="s">
        <v>176</v>
      </c>
      <c r="B16" s="107">
        <v>0</v>
      </c>
      <c r="C16" s="114"/>
      <c r="D16" s="107">
        <v>0</v>
      </c>
      <c r="E16" s="107">
        <v>61251</v>
      </c>
      <c r="F16" s="108"/>
      <c r="G16" s="114">
        <f>SUM(B16:E16)</f>
        <v>61251</v>
      </c>
      <c r="H16" s="114"/>
      <c r="I16" s="107">
        <v>-63</v>
      </c>
      <c r="J16" s="107"/>
      <c r="K16" s="107">
        <v>61188</v>
      </c>
    </row>
    <row r="17" spans="1:11" ht="15" customHeight="1">
      <c r="A17" s="113"/>
      <c r="B17" s="114"/>
      <c r="C17" s="114"/>
      <c r="D17" s="114"/>
      <c r="E17" s="114"/>
      <c r="F17" s="108"/>
      <c r="G17" s="107"/>
      <c r="H17" s="114"/>
      <c r="I17" s="114"/>
      <c r="J17" s="107"/>
      <c r="K17" s="107"/>
    </row>
    <row r="18" spans="1:13" ht="15" customHeight="1" thickBot="1">
      <c r="A18" s="113" t="s">
        <v>221</v>
      </c>
      <c r="B18" s="115">
        <f>SUM(B12:B16)</f>
        <v>98047</v>
      </c>
      <c r="C18" s="114"/>
      <c r="D18" s="115">
        <f>SUM(D12:D15)</f>
        <v>0</v>
      </c>
      <c r="E18" s="115">
        <f>SUM(E12:E16)</f>
        <v>103111</v>
      </c>
      <c r="F18" s="108"/>
      <c r="G18" s="115">
        <f>SUM(G12:G16)</f>
        <v>201158</v>
      </c>
      <c r="H18" s="114"/>
      <c r="I18" s="115">
        <f>SUM(I12:I16)</f>
        <v>7603</v>
      </c>
      <c r="J18" s="107"/>
      <c r="K18" s="115">
        <f>SUM(K12:K16)</f>
        <v>208761</v>
      </c>
      <c r="M18" s="103">
        <f>SUM(D18:E18)</f>
        <v>103111</v>
      </c>
    </row>
    <row r="19" spans="3:10" ht="15" customHeight="1" thickTop="1">
      <c r="C19" s="114"/>
      <c r="F19" s="108"/>
      <c r="H19" s="114"/>
      <c r="J19" s="107"/>
    </row>
    <row r="20" spans="3:10" ht="15" customHeight="1">
      <c r="C20" s="114"/>
      <c r="F20" s="108"/>
      <c r="G20" s="113"/>
      <c r="H20" s="114"/>
      <c r="I20" s="113"/>
      <c r="J20" s="107"/>
    </row>
    <row r="21" spans="3:10" ht="15" customHeight="1">
      <c r="C21" s="114"/>
      <c r="F21" s="108"/>
      <c r="H21" s="114"/>
      <c r="J21" s="107"/>
    </row>
    <row r="22" spans="1:11" ht="15" customHeight="1">
      <c r="A22" s="103" t="s">
        <v>175</v>
      </c>
      <c r="B22" s="107">
        <f>B18</f>
        <v>98047</v>
      </c>
      <c r="C22" s="114"/>
      <c r="D22" s="107">
        <f>D18</f>
        <v>0</v>
      </c>
      <c r="E22" s="107">
        <f>E18</f>
        <v>103111</v>
      </c>
      <c r="F22" s="108"/>
      <c r="G22" s="107">
        <f>SUM(B22:E22)</f>
        <v>201158</v>
      </c>
      <c r="H22" s="114"/>
      <c r="I22" s="107">
        <f>I18</f>
        <v>7603</v>
      </c>
      <c r="J22" s="107"/>
      <c r="K22" s="107">
        <f>SUM(G22:I22)</f>
        <v>208761</v>
      </c>
    </row>
    <row r="23" spans="1:11" ht="15" customHeight="1">
      <c r="A23" s="103" t="s">
        <v>170</v>
      </c>
      <c r="B23" s="107">
        <v>0</v>
      </c>
      <c r="C23" s="114"/>
      <c r="D23" s="107">
        <v>0</v>
      </c>
      <c r="E23" s="107">
        <f>PL!J38</f>
        <v>69236</v>
      </c>
      <c r="F23" s="108"/>
      <c r="G23" s="107">
        <f>SUM(B23:E23)</f>
        <v>69236</v>
      </c>
      <c r="H23" s="114"/>
      <c r="I23" s="107">
        <f>PL!J39</f>
        <v>-84</v>
      </c>
      <c r="J23" s="107"/>
      <c r="K23" s="107">
        <f>SUM(G23:I23)</f>
        <v>69152</v>
      </c>
    </row>
    <row r="24" spans="1:11" ht="14.25">
      <c r="A24" s="128" t="s">
        <v>261</v>
      </c>
      <c r="B24" s="114">
        <v>0</v>
      </c>
      <c r="C24" s="114"/>
      <c r="D24" s="114">
        <v>0</v>
      </c>
      <c r="E24" s="114">
        <v>-45129</v>
      </c>
      <c r="F24" s="108"/>
      <c r="G24" s="114">
        <f>SUM(B24:E24)</f>
        <v>-45129</v>
      </c>
      <c r="H24" s="114"/>
      <c r="I24" s="106">
        <v>0</v>
      </c>
      <c r="J24" s="107"/>
      <c r="K24" s="114">
        <f>SUM(G24:I24)</f>
        <v>-45129</v>
      </c>
    </row>
    <row r="25" spans="2:11" ht="15" customHeight="1">
      <c r="B25" s="116"/>
      <c r="C25" s="114"/>
      <c r="D25" s="116"/>
      <c r="E25" s="116"/>
      <c r="F25" s="108"/>
      <c r="G25" s="107"/>
      <c r="H25" s="114"/>
      <c r="I25" s="117"/>
      <c r="J25" s="107"/>
      <c r="K25" s="118"/>
    </row>
    <row r="26" spans="1:13" ht="15" customHeight="1" thickBot="1">
      <c r="A26" s="113" t="s">
        <v>247</v>
      </c>
      <c r="B26" s="119">
        <f>SUM(B22:B23)</f>
        <v>98047</v>
      </c>
      <c r="C26" s="114"/>
      <c r="D26" s="119">
        <f>SUM(D22:D23)</f>
        <v>0</v>
      </c>
      <c r="E26" s="119">
        <f>SUM(E22:E24)</f>
        <v>127218</v>
      </c>
      <c r="F26" s="108"/>
      <c r="G26" s="115">
        <f>SUM(G22:G24)</f>
        <v>225265</v>
      </c>
      <c r="H26" s="114"/>
      <c r="I26" s="119">
        <f>SUM(I22:I23)</f>
        <v>7519</v>
      </c>
      <c r="J26" s="107"/>
      <c r="K26" s="119">
        <f>SUM(K22:K24)</f>
        <v>232784</v>
      </c>
      <c r="L26" s="103">
        <f>'BS'!C26-Equity!K26</f>
        <v>0</v>
      </c>
      <c r="M26" s="103">
        <f>SUM(D26:E26)</f>
        <v>127218</v>
      </c>
    </row>
    <row r="27" spans="3:10" ht="15" customHeight="1" thickTop="1">
      <c r="C27" s="114"/>
      <c r="F27" s="108"/>
      <c r="H27" s="114"/>
      <c r="J27" s="107"/>
    </row>
    <row r="29" spans="1:11" ht="45" customHeight="1">
      <c r="A29" s="177" t="s">
        <v>180</v>
      </c>
      <c r="B29" s="177"/>
      <c r="C29" s="177"/>
      <c r="D29" s="177"/>
      <c r="E29" s="184"/>
      <c r="F29" s="184"/>
      <c r="G29" s="184"/>
      <c r="H29" s="184"/>
      <c r="I29" s="184"/>
      <c r="J29" s="184"/>
      <c r="K29" s="184"/>
    </row>
    <row r="30" spans="1:11" ht="15" customHeight="1">
      <c r="A30" s="182"/>
      <c r="B30" s="183"/>
      <c r="C30" s="183"/>
      <c r="D30" s="183"/>
      <c r="E30" s="183"/>
      <c r="F30" s="183"/>
      <c r="G30" s="183"/>
      <c r="H30" s="183"/>
      <c r="I30" s="183"/>
      <c r="J30" s="183"/>
      <c r="K30" s="183"/>
    </row>
    <row r="45" ht="15" customHeight="1">
      <c r="A45" s="107"/>
    </row>
    <row r="46" ht="15" customHeight="1">
      <c r="A46" s="107"/>
    </row>
    <row r="47" ht="15" customHeight="1">
      <c r="A47" s="107"/>
    </row>
    <row r="49" ht="15" customHeight="1">
      <c r="A49" s="107"/>
    </row>
    <row r="51" ht="15" customHeight="1">
      <c r="A51" s="107"/>
    </row>
    <row r="53" spans="1:10" ht="15" customHeight="1">
      <c r="A53" s="107"/>
      <c r="E53" s="108"/>
      <c r="F53" s="108"/>
      <c r="G53" s="108"/>
      <c r="H53" s="108"/>
      <c r="I53" s="108"/>
      <c r="J53" s="108"/>
    </row>
    <row r="54" spans="1:11" ht="15" customHeight="1">
      <c r="A54" s="110"/>
      <c r="B54" s="110"/>
      <c r="C54" s="110"/>
      <c r="D54" s="110"/>
      <c r="E54" s="111"/>
      <c r="F54" s="111"/>
      <c r="G54" s="111"/>
      <c r="H54" s="111"/>
      <c r="I54" s="111"/>
      <c r="J54" s="111"/>
      <c r="K54" s="111"/>
    </row>
    <row r="55" spans="5:11" ht="15" customHeight="1">
      <c r="E55" s="108"/>
      <c r="F55" s="108"/>
      <c r="G55" s="108"/>
      <c r="H55" s="108"/>
      <c r="I55" s="108"/>
      <c r="J55" s="108"/>
      <c r="K55" s="108"/>
    </row>
    <row r="59" spans="4:11" ht="15" customHeight="1">
      <c r="D59" s="113"/>
      <c r="E59" s="113"/>
      <c r="F59" s="113"/>
      <c r="G59" s="113"/>
      <c r="H59" s="113"/>
      <c r="I59" s="113"/>
      <c r="J59" s="113"/>
      <c r="K59" s="113"/>
    </row>
    <row r="60" spans="4:11" ht="15" customHeight="1">
      <c r="D60" s="113"/>
      <c r="E60" s="113"/>
      <c r="F60" s="113"/>
      <c r="G60" s="113"/>
      <c r="H60" s="113"/>
      <c r="I60" s="113"/>
      <c r="J60" s="113"/>
      <c r="K60" s="113"/>
    </row>
    <row r="61" spans="4:11" ht="15" customHeight="1">
      <c r="D61" s="113"/>
      <c r="E61" s="113"/>
      <c r="F61" s="113"/>
      <c r="G61" s="113"/>
      <c r="H61" s="113"/>
      <c r="I61" s="113"/>
      <c r="J61" s="113"/>
      <c r="K61" s="113"/>
    </row>
    <row r="62" spans="4:11" ht="15" customHeight="1">
      <c r="D62" s="113"/>
      <c r="E62" s="113"/>
      <c r="F62" s="113"/>
      <c r="G62" s="113"/>
      <c r="H62" s="113"/>
      <c r="I62" s="113"/>
      <c r="J62" s="113"/>
      <c r="K62" s="113"/>
    </row>
    <row r="63" spans="4:11" ht="15" customHeight="1">
      <c r="D63" s="113"/>
      <c r="E63" s="113"/>
      <c r="F63" s="113"/>
      <c r="G63" s="113"/>
      <c r="H63" s="113"/>
      <c r="I63" s="113"/>
      <c r="J63" s="113"/>
      <c r="K63" s="113"/>
    </row>
    <row r="64" spans="4:11" ht="15" customHeight="1">
      <c r="D64" s="113"/>
      <c r="E64" s="113"/>
      <c r="F64" s="113"/>
      <c r="G64" s="113"/>
      <c r="H64" s="113"/>
      <c r="I64" s="113"/>
      <c r="J64" s="113"/>
      <c r="K64" s="113"/>
    </row>
    <row r="65" spans="4:11" ht="15" customHeight="1">
      <c r="D65" s="113"/>
      <c r="E65" s="113"/>
      <c r="F65" s="113"/>
      <c r="G65" s="113"/>
      <c r="H65" s="113"/>
      <c r="I65" s="113"/>
      <c r="J65" s="113"/>
      <c r="K65" s="113"/>
    </row>
    <row r="66" spans="4:11" ht="15" customHeight="1">
      <c r="D66" s="113"/>
      <c r="E66" s="113"/>
      <c r="F66" s="113"/>
      <c r="G66" s="113"/>
      <c r="H66" s="113"/>
      <c r="I66" s="113"/>
      <c r="J66" s="113"/>
      <c r="K66" s="113"/>
    </row>
    <row r="67" spans="4:11" ht="15" customHeight="1">
      <c r="D67" s="113"/>
      <c r="E67" s="113"/>
      <c r="F67" s="113"/>
      <c r="G67" s="113"/>
      <c r="H67" s="113"/>
      <c r="I67" s="113"/>
      <c r="J67" s="113"/>
      <c r="K67" s="113"/>
    </row>
    <row r="68" spans="4:11" ht="15" customHeight="1">
      <c r="D68" s="113"/>
      <c r="E68" s="113"/>
      <c r="F68" s="113"/>
      <c r="G68" s="113"/>
      <c r="H68" s="113"/>
      <c r="I68" s="113"/>
      <c r="J68" s="113"/>
      <c r="K68" s="113"/>
    </row>
    <row r="69" spans="4:11" ht="15" customHeight="1">
      <c r="D69" s="113"/>
      <c r="E69" s="113"/>
      <c r="F69" s="113"/>
      <c r="G69" s="113"/>
      <c r="H69" s="113"/>
      <c r="I69" s="113"/>
      <c r="J69" s="113"/>
      <c r="K69" s="113"/>
    </row>
    <row r="70" spans="4:11" ht="15" customHeight="1">
      <c r="D70" s="113"/>
      <c r="E70" s="113"/>
      <c r="F70" s="113"/>
      <c r="G70" s="113"/>
      <c r="H70" s="113"/>
      <c r="I70" s="113"/>
      <c r="J70" s="113"/>
      <c r="K70" s="113"/>
    </row>
    <row r="71" spans="4:11" ht="15" customHeight="1">
      <c r="D71" s="113"/>
      <c r="E71" s="113"/>
      <c r="F71" s="113"/>
      <c r="G71" s="113"/>
      <c r="H71" s="113"/>
      <c r="I71" s="113"/>
      <c r="J71" s="113"/>
      <c r="K71" s="113"/>
    </row>
    <row r="72" spans="4:11" ht="15" customHeight="1">
      <c r="D72" s="113"/>
      <c r="E72" s="113"/>
      <c r="F72" s="113"/>
      <c r="G72" s="113"/>
      <c r="H72" s="113"/>
      <c r="I72" s="113"/>
      <c r="J72" s="113"/>
      <c r="K72" s="113"/>
    </row>
    <row r="73" spans="4:11" ht="15" customHeight="1">
      <c r="D73" s="113"/>
      <c r="E73" s="113"/>
      <c r="F73" s="113"/>
      <c r="G73" s="113"/>
      <c r="H73" s="113"/>
      <c r="I73" s="113"/>
      <c r="J73" s="113"/>
      <c r="K73" s="113"/>
    </row>
    <row r="74" spans="4:11" ht="15" customHeight="1">
      <c r="D74" s="113"/>
      <c r="E74" s="113"/>
      <c r="F74" s="113"/>
      <c r="G74" s="113"/>
      <c r="H74" s="113"/>
      <c r="I74" s="113"/>
      <c r="J74" s="113"/>
      <c r="K74" s="113"/>
    </row>
    <row r="75" spans="4:11" ht="15" customHeight="1">
      <c r="D75" s="113"/>
      <c r="E75" s="113"/>
      <c r="F75" s="113"/>
      <c r="G75" s="113"/>
      <c r="H75" s="113"/>
      <c r="I75" s="113"/>
      <c r="J75" s="113"/>
      <c r="K75" s="113"/>
    </row>
    <row r="76" spans="4:11" ht="15" customHeight="1">
      <c r="D76" s="113"/>
      <c r="E76" s="113"/>
      <c r="F76" s="113"/>
      <c r="G76" s="113"/>
      <c r="H76" s="113"/>
      <c r="I76" s="113"/>
      <c r="J76" s="113"/>
      <c r="K76" s="113"/>
    </row>
    <row r="92" ht="15" customHeight="1">
      <c r="A92" s="107">
        <f>A45</f>
        <v>0</v>
      </c>
    </row>
  </sheetData>
  <mergeCells count="3">
    <mergeCell ref="A30:K30"/>
    <mergeCell ref="A29:K29"/>
    <mergeCell ref="B5:G5"/>
  </mergeCells>
  <printOptions horizontalCentered="1"/>
  <pageMargins left="0.25" right="0.25" top="0.75" bottom="0.25" header="0.5" footer="0.25"/>
  <pageSetup fitToHeight="1" fitToWidth="1" horizontalDpi="180" verticalDpi="180" orientation="landscape" paperSize="9" r:id="rId1"/>
  <headerFooter alignWithMargins="0">
    <oddHeader>&amp;C( &amp;P+2 )</oddHeader>
  </headerFooter>
</worksheet>
</file>

<file path=xl/worksheets/sheet4.xml><?xml version="1.0" encoding="utf-8"?>
<worksheet xmlns="http://schemas.openxmlformats.org/spreadsheetml/2006/main" xmlns:r="http://schemas.openxmlformats.org/officeDocument/2006/relationships">
  <dimension ref="A1:I65"/>
  <sheetViews>
    <sheetView zoomScaleSheetLayoutView="100" workbookViewId="0" topLeftCell="A1">
      <selection activeCell="A16" sqref="A16"/>
    </sheetView>
  </sheetViews>
  <sheetFormatPr defaultColWidth="9.140625" defaultRowHeight="15" customHeight="1"/>
  <cols>
    <col min="1" max="1" width="4.7109375" style="2" customWidth="1"/>
    <col min="2" max="2" width="61.57421875" style="2" customWidth="1"/>
    <col min="3" max="3" width="3.00390625" style="2" customWidth="1"/>
    <col min="4" max="4" width="14.7109375" style="2" customWidth="1"/>
    <col min="5" max="5" width="3.00390625" style="2" customWidth="1"/>
    <col min="6" max="6" width="14.7109375" style="2" customWidth="1"/>
    <col min="7" max="7" width="13.140625" style="2" customWidth="1"/>
    <col min="8" max="16384" width="9.140625" style="2" customWidth="1"/>
  </cols>
  <sheetData>
    <row r="1" spans="1:9" ht="15" customHeight="1">
      <c r="A1" s="107" t="s">
        <v>57</v>
      </c>
      <c r="B1" s="103"/>
      <c r="C1" s="103"/>
      <c r="D1" s="103"/>
      <c r="E1" s="103"/>
      <c r="F1" s="103"/>
      <c r="G1" s="103"/>
      <c r="H1" s="103"/>
      <c r="I1" s="103"/>
    </row>
    <row r="2" spans="1:9" ht="15" customHeight="1">
      <c r="A2" s="107" t="s">
        <v>248</v>
      </c>
      <c r="B2" s="103"/>
      <c r="C2" s="103"/>
      <c r="D2" s="103"/>
      <c r="E2" s="103"/>
      <c r="F2" s="103"/>
      <c r="G2" s="103"/>
      <c r="H2" s="103"/>
      <c r="I2" s="103"/>
    </row>
    <row r="3" spans="1:9" ht="15" customHeight="1">
      <c r="A3" s="107"/>
      <c r="B3" s="103"/>
      <c r="C3" s="103"/>
      <c r="D3" s="163"/>
      <c r="E3" s="164"/>
      <c r="F3" s="164"/>
      <c r="G3" s="103"/>
      <c r="H3" s="103"/>
      <c r="I3" s="103"/>
    </row>
    <row r="4" spans="1:9" ht="15" customHeight="1">
      <c r="A4" s="107"/>
      <c r="B4" s="103"/>
      <c r="C4" s="103"/>
      <c r="D4" s="164"/>
      <c r="E4" s="164"/>
      <c r="F4" s="164"/>
      <c r="G4" s="103"/>
      <c r="H4" s="103"/>
      <c r="I4" s="103"/>
    </row>
    <row r="5" spans="1:6" ht="28.5" customHeight="1">
      <c r="A5" s="107"/>
      <c r="B5" s="103"/>
      <c r="C5" s="103"/>
      <c r="D5" s="186" t="s">
        <v>279</v>
      </c>
      <c r="E5" s="187"/>
      <c r="F5" s="187"/>
    </row>
    <row r="6" spans="1:6" ht="15" customHeight="1">
      <c r="A6" s="103"/>
      <c r="B6" s="103"/>
      <c r="C6" s="103"/>
      <c r="D6" s="72" t="s">
        <v>244</v>
      </c>
      <c r="E6" s="111"/>
      <c r="F6" s="72" t="s">
        <v>243</v>
      </c>
    </row>
    <row r="7" spans="1:6" ht="15" customHeight="1">
      <c r="A7" s="103"/>
      <c r="B7" s="103"/>
      <c r="C7" s="103"/>
      <c r="D7" s="108" t="s">
        <v>3</v>
      </c>
      <c r="E7" s="108"/>
      <c r="F7" s="108" t="s">
        <v>3</v>
      </c>
    </row>
    <row r="8" spans="1:6" ht="15" customHeight="1">
      <c r="A8" s="103"/>
      <c r="B8" s="103"/>
      <c r="C8" s="103"/>
      <c r="D8" s="6" t="s">
        <v>14</v>
      </c>
      <c r="E8" s="6"/>
      <c r="F8" s="6" t="s">
        <v>14</v>
      </c>
    </row>
    <row r="9" spans="1:6" ht="15" customHeight="1">
      <c r="A9" s="103"/>
      <c r="B9" s="103"/>
      <c r="C9" s="103"/>
      <c r="D9" s="58"/>
      <c r="E9" s="108"/>
      <c r="F9" s="58"/>
    </row>
    <row r="10" spans="1:6" ht="15" customHeight="1">
      <c r="A10" s="103" t="s">
        <v>165</v>
      </c>
      <c r="B10" s="103"/>
      <c r="C10" s="103"/>
      <c r="D10" s="58">
        <f>PL!J32</f>
        <v>97523</v>
      </c>
      <c r="E10" s="108"/>
      <c r="F10" s="58">
        <f>PL!L32</f>
        <v>48763</v>
      </c>
    </row>
    <row r="11" spans="1:6" ht="15" customHeight="1">
      <c r="A11" s="103"/>
      <c r="B11" s="103"/>
      <c r="C11" s="103"/>
      <c r="D11" s="3"/>
      <c r="F11" s="3"/>
    </row>
    <row r="12" spans="1:6" ht="15" customHeight="1">
      <c r="A12" s="103" t="s">
        <v>215</v>
      </c>
      <c r="B12" s="103"/>
      <c r="C12" s="103"/>
      <c r="D12" s="23">
        <v>8453</v>
      </c>
      <c r="E12" s="103"/>
      <c r="F12" s="58">
        <v>7101</v>
      </c>
    </row>
    <row r="13" spans="1:6" ht="15" customHeight="1">
      <c r="A13" s="103"/>
      <c r="B13" s="103"/>
      <c r="C13" s="103"/>
      <c r="D13" s="64"/>
      <c r="E13" s="103"/>
      <c r="F13" s="64"/>
    </row>
    <row r="14" spans="1:7" ht="15" customHeight="1">
      <c r="A14" s="103" t="s">
        <v>43</v>
      </c>
      <c r="B14" s="103"/>
      <c r="C14" s="103"/>
      <c r="D14" s="73">
        <f>SUM(D10:D12)</f>
        <v>105976</v>
      </c>
      <c r="E14" s="103"/>
      <c r="F14" s="73">
        <f>SUM(F10:F12)</f>
        <v>55864</v>
      </c>
      <c r="G14" s="103"/>
    </row>
    <row r="15" spans="1:7" ht="15" customHeight="1">
      <c r="A15" s="103"/>
      <c r="B15" s="103"/>
      <c r="C15" s="103"/>
      <c r="D15" s="73"/>
      <c r="E15" s="103"/>
      <c r="F15" s="73"/>
      <c r="G15" s="103"/>
    </row>
    <row r="16" spans="1:6" ht="15" customHeight="1">
      <c r="A16" s="103" t="s">
        <v>27</v>
      </c>
      <c r="B16" s="103"/>
      <c r="C16" s="103"/>
      <c r="D16" s="58"/>
      <c r="E16" s="103"/>
      <c r="F16" s="58"/>
    </row>
    <row r="17" spans="1:6" ht="15" customHeight="1">
      <c r="A17" s="103"/>
      <c r="B17" s="103" t="s">
        <v>63</v>
      </c>
      <c r="C17" s="103"/>
      <c r="D17" s="58">
        <v>200142</v>
      </c>
      <c r="E17" s="103"/>
      <c r="F17" s="58">
        <v>-8671</v>
      </c>
    </row>
    <row r="18" spans="1:7" ht="15" customHeight="1">
      <c r="A18" s="103"/>
      <c r="B18" s="103" t="s">
        <v>77</v>
      </c>
      <c r="C18" s="103"/>
      <c r="D18" s="58">
        <v>0</v>
      </c>
      <c r="E18" s="103"/>
      <c r="F18" s="58">
        <v>292</v>
      </c>
      <c r="G18" s="103"/>
    </row>
    <row r="19" spans="1:7" ht="15" customHeight="1">
      <c r="A19" s="103"/>
      <c r="B19" s="103" t="s">
        <v>181</v>
      </c>
      <c r="C19" s="103"/>
      <c r="D19" s="58">
        <f>-4247+2574</f>
        <v>-1673</v>
      </c>
      <c r="E19" s="103"/>
      <c r="F19" s="58">
        <v>-353</v>
      </c>
      <c r="G19" s="103"/>
    </row>
    <row r="20" spans="1:7" ht="15" customHeight="1">
      <c r="A20" s="103"/>
      <c r="B20" s="103" t="s">
        <v>28</v>
      </c>
      <c r="C20" s="103"/>
      <c r="D20" s="58">
        <v>-29542</v>
      </c>
      <c r="E20" s="103"/>
      <c r="F20" s="58">
        <v>-9060</v>
      </c>
      <c r="G20" s="103"/>
    </row>
    <row r="21" spans="1:7" ht="15" customHeight="1" hidden="1">
      <c r="A21" s="103"/>
      <c r="B21" s="103" t="s">
        <v>158</v>
      </c>
      <c r="C21" s="103"/>
      <c r="D21" s="58">
        <v>0</v>
      </c>
      <c r="E21" s="103"/>
      <c r="F21" s="58">
        <v>0</v>
      </c>
      <c r="G21" s="103"/>
    </row>
    <row r="22" spans="1:7" ht="15" customHeight="1">
      <c r="A22" s="103"/>
      <c r="B22" s="103" t="s">
        <v>182</v>
      </c>
      <c r="C22" s="103"/>
      <c r="D22" s="58">
        <v>0</v>
      </c>
      <c r="E22" s="103"/>
      <c r="F22" s="58">
        <v>0</v>
      </c>
      <c r="G22" s="103"/>
    </row>
    <row r="23" spans="1:6" ht="15" customHeight="1">
      <c r="A23" s="103"/>
      <c r="B23" s="103"/>
      <c r="C23" s="103"/>
      <c r="D23" s="64"/>
      <c r="E23" s="103"/>
      <c r="F23" s="64"/>
    </row>
    <row r="24" spans="1:6" ht="15" customHeight="1">
      <c r="A24" s="107" t="s">
        <v>44</v>
      </c>
      <c r="B24" s="103"/>
      <c r="C24" s="103"/>
      <c r="D24" s="64">
        <f>SUM(D14:D22)</f>
        <v>274903</v>
      </c>
      <c r="E24" s="103"/>
      <c r="F24" s="64">
        <f>SUM(F14:F22)</f>
        <v>38072</v>
      </c>
    </row>
    <row r="25" spans="1:6" ht="15" customHeight="1">
      <c r="A25" s="103"/>
      <c r="B25" s="103"/>
      <c r="C25" s="103"/>
      <c r="D25" s="73"/>
      <c r="E25" s="103"/>
      <c r="F25" s="73"/>
    </row>
    <row r="26" spans="1:7" ht="15" customHeight="1">
      <c r="A26" s="107" t="s">
        <v>51</v>
      </c>
      <c r="B26" s="103"/>
      <c r="C26" s="103"/>
      <c r="D26" s="58"/>
      <c r="E26" s="108"/>
      <c r="F26" s="58"/>
      <c r="G26" s="103"/>
    </row>
    <row r="27" spans="1:6" ht="15" customHeight="1">
      <c r="A27" s="107"/>
      <c r="B27" s="120" t="s">
        <v>183</v>
      </c>
      <c r="C27" s="103"/>
      <c r="D27" s="58">
        <v>-4845</v>
      </c>
      <c r="E27" s="108"/>
      <c r="F27" s="58">
        <v>-6415</v>
      </c>
    </row>
    <row r="28" spans="1:6" ht="15" customHeight="1">
      <c r="A28" s="107"/>
      <c r="B28" s="120" t="s">
        <v>184</v>
      </c>
      <c r="C28" s="103"/>
      <c r="D28" s="58">
        <v>-4209</v>
      </c>
      <c r="E28" s="108"/>
      <c r="F28" s="58">
        <v>0</v>
      </c>
    </row>
    <row r="29" spans="1:6" ht="15" customHeight="1">
      <c r="A29" s="107"/>
      <c r="B29" s="120" t="s">
        <v>185</v>
      </c>
      <c r="C29" s="103"/>
      <c r="D29" s="58">
        <v>0</v>
      </c>
      <c r="E29" s="108"/>
      <c r="F29" s="58">
        <v>-30496</v>
      </c>
    </row>
    <row r="30" spans="1:6" ht="15" customHeight="1">
      <c r="A30" s="107"/>
      <c r="B30" s="120" t="s">
        <v>266</v>
      </c>
      <c r="C30" s="103"/>
      <c r="D30" s="58">
        <v>340</v>
      </c>
      <c r="E30" s="108"/>
      <c r="F30" s="73">
        <v>56</v>
      </c>
    </row>
    <row r="31" spans="1:6" ht="15" customHeight="1">
      <c r="A31" s="107"/>
      <c r="B31" s="120" t="s">
        <v>249</v>
      </c>
      <c r="C31" s="103"/>
      <c r="D31" s="58">
        <v>112</v>
      </c>
      <c r="E31" s="108"/>
      <c r="F31" s="73">
        <v>659</v>
      </c>
    </row>
    <row r="32" spans="1:6" ht="15" customHeight="1">
      <c r="A32" s="107"/>
      <c r="B32" s="120" t="s">
        <v>78</v>
      </c>
      <c r="C32" s="103"/>
      <c r="D32" s="58">
        <v>-41019</v>
      </c>
      <c r="E32" s="108"/>
      <c r="F32" s="58">
        <v>-19561</v>
      </c>
    </row>
    <row r="33" spans="1:6" ht="15" customHeight="1" hidden="1">
      <c r="A33" s="107"/>
      <c r="B33" s="120" t="s">
        <v>70</v>
      </c>
      <c r="C33" s="103"/>
      <c r="D33" s="58">
        <v>0</v>
      </c>
      <c r="E33" s="108"/>
      <c r="F33" s="58">
        <v>0</v>
      </c>
    </row>
    <row r="34" spans="1:6" ht="15" customHeight="1" hidden="1">
      <c r="A34" s="107"/>
      <c r="B34" s="120" t="s">
        <v>186</v>
      </c>
      <c r="C34" s="103"/>
      <c r="D34" s="58">
        <v>0</v>
      </c>
      <c r="E34" s="108"/>
      <c r="F34" s="58">
        <v>0</v>
      </c>
    </row>
    <row r="35" spans="1:6" ht="15" customHeight="1" hidden="1">
      <c r="A35" s="107"/>
      <c r="B35" s="120" t="s">
        <v>80</v>
      </c>
      <c r="C35" s="103"/>
      <c r="D35" s="108" t="s">
        <v>110</v>
      </c>
      <c r="E35" s="108"/>
      <c r="F35" s="58"/>
    </row>
    <row r="36" spans="1:6" ht="15" customHeight="1" hidden="1">
      <c r="A36" s="107"/>
      <c r="B36" s="120" t="s">
        <v>79</v>
      </c>
      <c r="C36" s="103"/>
      <c r="D36" s="108" t="s">
        <v>110</v>
      </c>
      <c r="E36" s="108"/>
      <c r="F36" s="58"/>
    </row>
    <row r="37" spans="1:6" ht="15" customHeight="1">
      <c r="A37" s="107"/>
      <c r="B37" s="120"/>
      <c r="C37" s="103"/>
      <c r="D37" s="108"/>
      <c r="E37" s="108"/>
      <c r="F37" s="58"/>
    </row>
    <row r="38" spans="1:6" ht="15" customHeight="1">
      <c r="A38" s="107"/>
      <c r="B38" s="120"/>
      <c r="C38" s="103"/>
      <c r="D38" s="58"/>
      <c r="E38" s="108"/>
      <c r="F38" s="64"/>
    </row>
    <row r="39" spans="1:6" ht="15" customHeight="1">
      <c r="A39" s="107" t="s">
        <v>109</v>
      </c>
      <c r="B39" s="103"/>
      <c r="C39" s="103"/>
      <c r="D39" s="121">
        <f>SUM(D27:D36)</f>
        <v>-49621</v>
      </c>
      <c r="E39" s="108"/>
      <c r="F39" s="64">
        <f>SUM(F27:F36)</f>
        <v>-55757</v>
      </c>
    </row>
    <row r="40" spans="1:6" ht="15" customHeight="1">
      <c r="A40" s="107"/>
      <c r="B40" s="103"/>
      <c r="C40" s="103"/>
      <c r="D40" s="73"/>
      <c r="E40" s="108"/>
      <c r="F40" s="73"/>
    </row>
    <row r="41" spans="1:6" ht="15" customHeight="1">
      <c r="A41" s="107" t="s">
        <v>45</v>
      </c>
      <c r="B41" s="103"/>
      <c r="C41" s="103"/>
      <c r="D41" s="58"/>
      <c r="E41" s="108"/>
      <c r="F41" s="58"/>
    </row>
    <row r="42" spans="2:6" ht="15" customHeight="1">
      <c r="B42" s="103" t="s">
        <v>187</v>
      </c>
      <c r="C42" s="103"/>
      <c r="D42" s="58">
        <v>-44893</v>
      </c>
      <c r="E42" s="103"/>
      <c r="F42" s="58">
        <v>-17694</v>
      </c>
    </row>
    <row r="43" spans="2:6" ht="15" customHeight="1">
      <c r="B43" s="103" t="s">
        <v>217</v>
      </c>
      <c r="C43" s="103"/>
      <c r="D43" s="58">
        <v>-21200</v>
      </c>
      <c r="E43" s="103"/>
      <c r="F43" s="58">
        <v>0</v>
      </c>
    </row>
    <row r="44" spans="2:6" ht="15" customHeight="1">
      <c r="B44" s="103" t="s">
        <v>188</v>
      </c>
      <c r="C44" s="103"/>
      <c r="D44" s="58">
        <v>0</v>
      </c>
      <c r="E44" s="103"/>
      <c r="F44" s="58">
        <v>21497</v>
      </c>
    </row>
    <row r="45" spans="1:6" ht="15" customHeight="1">
      <c r="A45" s="103"/>
      <c r="B45" s="103"/>
      <c r="C45" s="103"/>
      <c r="D45" s="64"/>
      <c r="E45" s="103"/>
      <c r="F45" s="64"/>
    </row>
    <row r="46" spans="1:6" ht="15" customHeight="1">
      <c r="A46" s="107" t="s">
        <v>267</v>
      </c>
      <c r="B46" s="103"/>
      <c r="C46" s="103"/>
      <c r="D46" s="64">
        <f>SUM(D42:D43)</f>
        <v>-66093</v>
      </c>
      <c r="E46" s="103"/>
      <c r="F46" s="64">
        <f>SUM(F42:F44)</f>
        <v>3803</v>
      </c>
    </row>
    <row r="47" spans="1:6" ht="15" customHeight="1">
      <c r="A47" s="103"/>
      <c r="B47" s="103"/>
      <c r="C47" s="103"/>
      <c r="D47" s="58"/>
      <c r="E47" s="103"/>
      <c r="F47" s="58"/>
    </row>
    <row r="48" spans="1:9" ht="15" customHeight="1">
      <c r="A48" s="107" t="s">
        <v>224</v>
      </c>
      <c r="B48" s="103"/>
      <c r="C48" s="103"/>
      <c r="D48" s="58">
        <f>+D24+D39+D46</f>
        <v>159189</v>
      </c>
      <c r="E48" s="103"/>
      <c r="F48" s="58">
        <f>+F24+F39+F46</f>
        <v>-13882</v>
      </c>
      <c r="G48" s="103"/>
      <c r="H48" s="103"/>
      <c r="I48" s="103"/>
    </row>
    <row r="49" spans="1:6" ht="15" customHeight="1">
      <c r="A49" s="107" t="s">
        <v>46</v>
      </c>
      <c r="B49" s="103"/>
      <c r="C49" s="103"/>
      <c r="D49" s="58">
        <v>37047</v>
      </c>
      <c r="E49" s="103"/>
      <c r="F49" s="58">
        <v>37977</v>
      </c>
    </row>
    <row r="50" spans="1:6" ht="15" customHeight="1">
      <c r="A50" s="107"/>
      <c r="B50" s="107"/>
      <c r="C50" s="103"/>
      <c r="D50" s="58"/>
      <c r="E50" s="103"/>
      <c r="F50" s="58"/>
    </row>
    <row r="51" spans="1:6" ht="15" customHeight="1" thickBot="1">
      <c r="A51" s="107" t="s">
        <v>47</v>
      </c>
      <c r="B51" s="107"/>
      <c r="C51" s="103"/>
      <c r="D51" s="122">
        <f>SUM(D48:D50)</f>
        <v>196236</v>
      </c>
      <c r="E51" s="103"/>
      <c r="F51" s="122">
        <f>SUM(F48:F50)</f>
        <v>24095</v>
      </c>
    </row>
    <row r="52" spans="1:6" ht="15" customHeight="1">
      <c r="A52" s="103"/>
      <c r="B52" s="103"/>
      <c r="C52" s="103"/>
      <c r="D52" s="123"/>
      <c r="E52" s="103"/>
      <c r="F52" s="58"/>
    </row>
    <row r="53" spans="1:6" ht="15" customHeight="1">
      <c r="A53" s="107" t="s">
        <v>53</v>
      </c>
      <c r="B53" s="103"/>
      <c r="C53" s="103"/>
      <c r="D53" s="123"/>
      <c r="E53" s="103"/>
      <c r="F53" s="58"/>
    </row>
    <row r="54" spans="1:6" ht="15" customHeight="1">
      <c r="A54" s="103"/>
      <c r="B54" s="103" t="s">
        <v>55</v>
      </c>
      <c r="C54" s="103"/>
      <c r="D54" s="58">
        <v>161249</v>
      </c>
      <c r="E54" s="58"/>
      <c r="F54" s="58">
        <v>5617</v>
      </c>
    </row>
    <row r="55" spans="1:6" ht="15" customHeight="1">
      <c r="A55" s="103"/>
      <c r="B55" s="103" t="s">
        <v>65</v>
      </c>
      <c r="C55" s="103"/>
      <c r="D55" s="58">
        <v>36236</v>
      </c>
      <c r="E55" s="58"/>
      <c r="F55" s="58">
        <v>20125</v>
      </c>
    </row>
    <row r="56" spans="1:6" ht="15" customHeight="1">
      <c r="A56" s="103"/>
      <c r="B56" s="103"/>
      <c r="C56" s="103"/>
      <c r="D56" s="74">
        <f>SUM(D54:D55)</f>
        <v>197485</v>
      </c>
      <c r="E56" s="58"/>
      <c r="F56" s="74">
        <f>SUM(F54:F55)</f>
        <v>25742</v>
      </c>
    </row>
    <row r="57" spans="1:6" ht="15" customHeight="1">
      <c r="A57" s="103"/>
      <c r="B57" s="103" t="s">
        <v>81</v>
      </c>
      <c r="C57" s="103"/>
      <c r="D57" s="58"/>
      <c r="E57" s="58"/>
      <c r="F57" s="58"/>
    </row>
    <row r="58" spans="1:7" ht="15" customHeight="1">
      <c r="A58" s="103"/>
      <c r="B58" s="103" t="s">
        <v>82</v>
      </c>
      <c r="C58" s="103"/>
      <c r="D58" s="73">
        <v>-1249</v>
      </c>
      <c r="E58" s="58"/>
      <c r="F58" s="58">
        <v>-1647</v>
      </c>
      <c r="G58" s="103"/>
    </row>
    <row r="59" spans="1:7" ht="15" customHeight="1">
      <c r="A59" s="103"/>
      <c r="B59" s="103"/>
      <c r="C59" s="103"/>
      <c r="D59" s="64"/>
      <c r="E59" s="58"/>
      <c r="F59" s="58"/>
      <c r="G59" s="103"/>
    </row>
    <row r="60" spans="1:7" ht="15" customHeight="1" thickBot="1">
      <c r="A60" s="103"/>
      <c r="B60" s="103"/>
      <c r="C60" s="103"/>
      <c r="D60" s="122">
        <f>SUM(D56:D58)</f>
        <v>196236</v>
      </c>
      <c r="E60" s="58"/>
      <c r="F60" s="122">
        <f>SUM(F56:F58)</f>
        <v>24095</v>
      </c>
      <c r="G60" s="103">
        <f>+D60-D51</f>
        <v>0</v>
      </c>
    </row>
    <row r="61" spans="1:6" ht="15" customHeight="1">
      <c r="A61" s="107"/>
      <c r="C61" s="103"/>
      <c r="D61" s="113"/>
      <c r="E61" s="103"/>
      <c r="F61" s="113"/>
    </row>
    <row r="62" spans="1:7" ht="45" customHeight="1">
      <c r="A62" s="177" t="s">
        <v>189</v>
      </c>
      <c r="B62" s="177"/>
      <c r="C62" s="177"/>
      <c r="D62" s="177"/>
      <c r="E62" s="177"/>
      <c r="F62" s="177"/>
      <c r="G62" s="103"/>
    </row>
    <row r="63" spans="1:7" ht="15" customHeight="1">
      <c r="A63" s="62"/>
      <c r="B63" s="62"/>
      <c r="C63" s="62"/>
      <c r="D63" s="124"/>
      <c r="E63" s="62"/>
      <c r="F63" s="124">
        <f>+F51-F60</f>
        <v>0</v>
      </c>
      <c r="G63" s="103"/>
    </row>
    <row r="64" spans="1:6" ht="15" customHeight="1">
      <c r="A64" s="62"/>
      <c r="B64" s="62"/>
      <c r="C64" s="62"/>
      <c r="D64" s="62"/>
      <c r="E64" s="62"/>
      <c r="F64" s="62"/>
    </row>
    <row r="65" spans="1:6" ht="15" customHeight="1">
      <c r="A65" s="62"/>
      <c r="B65" s="62"/>
      <c r="C65" s="62"/>
      <c r="D65" s="62"/>
      <c r="E65" s="62"/>
      <c r="F65" s="62"/>
    </row>
  </sheetData>
  <mergeCells count="2">
    <mergeCell ref="A62:F62"/>
    <mergeCell ref="D5:F5"/>
  </mergeCells>
  <printOptions horizontalCentered="1"/>
  <pageMargins left="0.5" right="0.25" top="0.75" bottom="0.5" header="0.5" footer="0.25"/>
  <pageSetup horizontalDpi="180" verticalDpi="180" orientation="portrait" paperSize="9" scale="86"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dimension ref="A1:AI248"/>
  <sheetViews>
    <sheetView showGridLines="0" tabSelected="1" view="pageBreakPreview" zoomScaleSheetLayoutView="100" workbookViewId="0" topLeftCell="A133">
      <selection activeCell="G150" sqref="G150"/>
    </sheetView>
  </sheetViews>
  <sheetFormatPr defaultColWidth="9.140625" defaultRowHeight="14.25" customHeight="1"/>
  <cols>
    <col min="1" max="1" width="4.140625" style="2" customWidth="1"/>
    <col min="2" max="2" width="1.57421875" style="2" customWidth="1"/>
    <col min="3" max="3" width="3.421875" style="2" customWidth="1"/>
    <col min="4" max="4" width="16.7109375" style="2" customWidth="1"/>
    <col min="5" max="5" width="10.421875" style="2" customWidth="1"/>
    <col min="6" max="6" width="1.7109375" style="2" customWidth="1"/>
    <col min="7" max="7" width="9.00390625" style="2" customWidth="1"/>
    <col min="8" max="8" width="1.421875" style="2" customWidth="1"/>
    <col min="9" max="9" width="12.421875" style="2" customWidth="1"/>
    <col min="10" max="10" width="1.421875" style="2" customWidth="1"/>
    <col min="11" max="11" width="13.00390625" style="2" customWidth="1"/>
    <col min="12" max="12" width="1.57421875" style="2" customWidth="1"/>
    <col min="13" max="13" width="12.57421875" style="2" customWidth="1"/>
    <col min="14" max="14" width="1.28515625" style="2" customWidth="1"/>
    <col min="15" max="15" width="13.28125" style="2" customWidth="1"/>
    <col min="16" max="16" width="1.57421875" style="2" customWidth="1"/>
    <col min="17" max="17" width="10.140625" style="2" customWidth="1"/>
    <col min="18" max="19" width="9.140625" style="2" customWidth="1"/>
    <col min="20" max="20" width="10.7109375" style="2" bestFit="1" customWidth="1"/>
    <col min="21" max="16384" width="9.140625" style="2" customWidth="1"/>
  </cols>
  <sheetData>
    <row r="1" ht="14.25" customHeight="1">
      <c r="A1" s="1" t="s">
        <v>4</v>
      </c>
    </row>
    <row r="3" spans="1:15" ht="14.25" customHeight="1">
      <c r="A3" s="3">
        <v>1</v>
      </c>
      <c r="B3" s="3"/>
      <c r="C3" s="225" t="s">
        <v>85</v>
      </c>
      <c r="D3" s="225"/>
      <c r="E3" s="225"/>
      <c r="F3" s="225"/>
      <c r="G3" s="225"/>
      <c r="H3" s="225"/>
      <c r="I3" s="225"/>
      <c r="J3" s="225"/>
      <c r="K3" s="225"/>
      <c r="L3" s="225"/>
      <c r="M3" s="225"/>
      <c r="N3" s="225"/>
      <c r="O3" s="225"/>
    </row>
    <row r="4" spans="1:4" ht="14.25" customHeight="1">
      <c r="A4" s="3"/>
      <c r="B4" s="3"/>
      <c r="C4" s="3"/>
      <c r="D4" s="3"/>
    </row>
    <row r="5" spans="3:15" ht="60" customHeight="1">
      <c r="C5" s="192" t="s">
        <v>121</v>
      </c>
      <c r="D5" s="192"/>
      <c r="E5" s="192"/>
      <c r="F5" s="192"/>
      <c r="G5" s="192"/>
      <c r="H5" s="192"/>
      <c r="I5" s="192"/>
      <c r="J5" s="192"/>
      <c r="K5" s="192"/>
      <c r="L5" s="192"/>
      <c r="M5" s="192"/>
      <c r="N5" s="192"/>
      <c r="O5" s="192"/>
    </row>
    <row r="6" spans="3:15" ht="14.25" customHeight="1">
      <c r="C6" s="4"/>
      <c r="D6" s="4"/>
      <c r="E6" s="4"/>
      <c r="F6" s="4"/>
      <c r="G6" s="4"/>
      <c r="H6" s="4"/>
      <c r="I6" s="4"/>
      <c r="J6" s="4"/>
      <c r="K6" s="4"/>
      <c r="L6" s="4"/>
      <c r="M6" s="4"/>
      <c r="N6" s="4"/>
      <c r="O6" s="4"/>
    </row>
    <row r="7" spans="3:15" ht="60" customHeight="1">
      <c r="C7" s="192" t="s">
        <v>211</v>
      </c>
      <c r="D7" s="192"/>
      <c r="E7" s="192"/>
      <c r="F7" s="192"/>
      <c r="G7" s="192"/>
      <c r="H7" s="192"/>
      <c r="I7" s="192"/>
      <c r="J7" s="192"/>
      <c r="K7" s="192"/>
      <c r="L7" s="192"/>
      <c r="M7" s="192"/>
      <c r="N7" s="192"/>
      <c r="O7" s="192"/>
    </row>
    <row r="8" spans="3:15" ht="14.25" customHeight="1">
      <c r="C8" s="76"/>
      <c r="D8" s="76"/>
      <c r="E8" s="76"/>
      <c r="F8" s="76"/>
      <c r="G8" s="76"/>
      <c r="H8" s="76"/>
      <c r="I8" s="76"/>
      <c r="J8" s="76"/>
      <c r="K8" s="76"/>
      <c r="L8" s="76"/>
      <c r="M8" s="76"/>
      <c r="N8" s="76"/>
      <c r="O8" s="76"/>
    </row>
    <row r="9" spans="3:15" ht="45" customHeight="1">
      <c r="C9" s="192" t="s">
        <v>83</v>
      </c>
      <c r="D9" s="192"/>
      <c r="E9" s="192"/>
      <c r="F9" s="192"/>
      <c r="G9" s="192"/>
      <c r="H9" s="192"/>
      <c r="I9" s="192"/>
      <c r="J9" s="192"/>
      <c r="K9" s="192"/>
      <c r="L9" s="192"/>
      <c r="M9" s="192"/>
      <c r="N9" s="192"/>
      <c r="O9" s="192"/>
    </row>
    <row r="10" spans="3:15" ht="14.25" customHeight="1">
      <c r="C10" s="76"/>
      <c r="D10" s="76"/>
      <c r="E10" s="76"/>
      <c r="F10" s="76"/>
      <c r="G10" s="76"/>
      <c r="H10" s="76"/>
      <c r="I10" s="76"/>
      <c r="J10" s="76"/>
      <c r="K10" s="76"/>
      <c r="L10" s="76"/>
      <c r="M10" s="76"/>
      <c r="N10" s="76"/>
      <c r="O10" s="76"/>
    </row>
    <row r="11" spans="3:15" ht="75" customHeight="1">
      <c r="C11" s="192" t="s">
        <v>143</v>
      </c>
      <c r="D11" s="192"/>
      <c r="E11" s="192"/>
      <c r="F11" s="192"/>
      <c r="G11" s="192"/>
      <c r="H11" s="192"/>
      <c r="I11" s="192"/>
      <c r="J11" s="192"/>
      <c r="K11" s="192"/>
      <c r="L11" s="192"/>
      <c r="M11" s="192"/>
      <c r="N11" s="192"/>
      <c r="O11" s="192"/>
    </row>
    <row r="12" spans="3:15" ht="14.25" customHeight="1">
      <c r="C12" s="4"/>
      <c r="D12" s="4"/>
      <c r="E12" s="4"/>
      <c r="F12" s="4"/>
      <c r="G12" s="4"/>
      <c r="H12" s="4"/>
      <c r="I12" s="4"/>
      <c r="J12" s="4"/>
      <c r="K12" s="4"/>
      <c r="L12" s="4"/>
      <c r="M12" s="4"/>
      <c r="N12" s="4"/>
      <c r="O12" s="4"/>
    </row>
    <row r="13" spans="3:15" ht="63.75" customHeight="1">
      <c r="C13" s="192" t="s">
        <v>212</v>
      </c>
      <c r="D13" s="192"/>
      <c r="E13" s="192"/>
      <c r="F13" s="192"/>
      <c r="G13" s="192"/>
      <c r="H13" s="192"/>
      <c r="I13" s="192"/>
      <c r="J13" s="192"/>
      <c r="K13" s="192"/>
      <c r="L13" s="192"/>
      <c r="M13" s="192"/>
      <c r="N13" s="192"/>
      <c r="O13" s="192"/>
    </row>
    <row r="14" spans="3:15" ht="14.25" customHeight="1">
      <c r="C14" s="145"/>
      <c r="D14" s="76"/>
      <c r="E14" s="76"/>
      <c r="F14" s="76"/>
      <c r="G14" s="76"/>
      <c r="H14" s="76"/>
      <c r="I14" s="76"/>
      <c r="J14" s="76"/>
      <c r="K14" s="76"/>
      <c r="L14" s="76"/>
      <c r="M14" s="76"/>
      <c r="N14" s="76"/>
      <c r="O14" s="76"/>
    </row>
    <row r="15" spans="1:15" ht="14.25" customHeight="1">
      <c r="A15" s="3">
        <v>2</v>
      </c>
      <c r="C15" s="225" t="s">
        <v>84</v>
      </c>
      <c r="D15" s="225"/>
      <c r="E15" s="225"/>
      <c r="F15" s="225"/>
      <c r="G15" s="225"/>
      <c r="H15" s="225"/>
      <c r="I15" s="225"/>
      <c r="J15" s="225"/>
      <c r="K15" s="225"/>
      <c r="L15" s="225"/>
      <c r="M15" s="225"/>
      <c r="N15" s="225"/>
      <c r="O15" s="225"/>
    </row>
    <row r="16" spans="3:15" ht="14.25" customHeight="1">
      <c r="C16" s="76"/>
      <c r="D16" s="76"/>
      <c r="E16" s="76"/>
      <c r="F16" s="76"/>
      <c r="G16" s="76"/>
      <c r="H16" s="76"/>
      <c r="I16" s="76"/>
      <c r="J16" s="76"/>
      <c r="K16" s="76"/>
      <c r="L16" s="76"/>
      <c r="M16" s="76"/>
      <c r="N16" s="76"/>
      <c r="O16" s="76"/>
    </row>
    <row r="17" spans="3:15" ht="60.75" customHeight="1">
      <c r="C17" s="192" t="s">
        <v>210</v>
      </c>
      <c r="D17" s="192"/>
      <c r="E17" s="192"/>
      <c r="F17" s="192"/>
      <c r="G17" s="192"/>
      <c r="H17" s="192"/>
      <c r="I17" s="192"/>
      <c r="J17" s="192"/>
      <c r="K17" s="192"/>
      <c r="L17" s="192"/>
      <c r="M17" s="192"/>
      <c r="N17" s="192"/>
      <c r="O17" s="192"/>
    </row>
    <row r="18" spans="3:15" ht="17.25" customHeight="1">
      <c r="C18" s="4"/>
      <c r="D18" s="4"/>
      <c r="E18" s="4"/>
      <c r="F18" s="4"/>
      <c r="G18" s="4"/>
      <c r="H18" s="4"/>
      <c r="I18" s="4"/>
      <c r="J18" s="4"/>
      <c r="K18" s="4"/>
      <c r="L18" s="4"/>
      <c r="M18" s="4"/>
      <c r="N18" s="4"/>
      <c r="O18" s="4"/>
    </row>
    <row r="19" spans="3:15" ht="14.25" customHeight="1">
      <c r="C19" s="146" t="s">
        <v>200</v>
      </c>
      <c r="D19" s="76"/>
      <c r="E19" s="76"/>
      <c r="F19" s="76"/>
      <c r="G19" s="76"/>
      <c r="H19" s="76"/>
      <c r="I19" s="76"/>
      <c r="J19" s="76"/>
      <c r="K19" s="76"/>
      <c r="L19" s="76"/>
      <c r="M19" s="76"/>
      <c r="N19" s="76"/>
      <c r="O19" s="76"/>
    </row>
    <row r="20" spans="3:15" ht="14.25" customHeight="1">
      <c r="C20" s="145"/>
      <c r="D20" s="76"/>
      <c r="E20" s="76"/>
      <c r="F20" s="76"/>
      <c r="G20" s="76"/>
      <c r="H20" s="76"/>
      <c r="I20" s="76"/>
      <c r="J20" s="76"/>
      <c r="K20" s="76"/>
      <c r="L20" s="76"/>
      <c r="M20" s="76"/>
      <c r="N20" s="76"/>
      <c r="O20" s="76"/>
    </row>
    <row r="21" spans="3:15" ht="14.25" customHeight="1">
      <c r="C21" s="146" t="s">
        <v>201</v>
      </c>
      <c r="D21" s="76"/>
      <c r="E21" s="76"/>
      <c r="F21" s="76"/>
      <c r="G21" s="76"/>
      <c r="H21" s="76"/>
      <c r="I21" s="76"/>
      <c r="J21" s="76"/>
      <c r="K21" s="76"/>
      <c r="L21" s="76"/>
      <c r="M21" s="76"/>
      <c r="N21" s="76"/>
      <c r="O21" s="76"/>
    </row>
    <row r="22" spans="3:15" ht="14.25" customHeight="1">
      <c r="C22" s="145"/>
      <c r="D22" s="76"/>
      <c r="E22" s="76"/>
      <c r="F22" s="76"/>
      <c r="G22" s="76"/>
      <c r="H22" s="76"/>
      <c r="I22" s="76"/>
      <c r="J22" s="76"/>
      <c r="K22" s="76"/>
      <c r="L22" s="76"/>
      <c r="M22" s="76"/>
      <c r="N22" s="76"/>
      <c r="O22" s="76"/>
    </row>
    <row r="23" spans="3:15" ht="14.25" customHeight="1">
      <c r="C23" s="146" t="s">
        <v>202</v>
      </c>
      <c r="D23" s="76"/>
      <c r="E23" s="76"/>
      <c r="F23" s="76"/>
      <c r="G23" s="76"/>
      <c r="H23" s="76"/>
      <c r="I23" s="76"/>
      <c r="J23" s="76"/>
      <c r="K23" s="76"/>
      <c r="L23" s="76"/>
      <c r="M23" s="76"/>
      <c r="N23" s="76"/>
      <c r="O23" s="76"/>
    </row>
    <row r="24" spans="3:15" ht="14.25" customHeight="1">
      <c r="C24" s="145"/>
      <c r="D24" s="76"/>
      <c r="E24" s="76"/>
      <c r="F24" s="76"/>
      <c r="G24" s="76"/>
      <c r="H24" s="76"/>
      <c r="I24" s="76"/>
      <c r="J24" s="76"/>
      <c r="K24" s="76"/>
      <c r="L24" s="76"/>
      <c r="M24" s="76"/>
      <c r="N24" s="76"/>
      <c r="O24" s="76"/>
    </row>
    <row r="25" spans="3:15" ht="14.25" customHeight="1">
      <c r="C25" s="146" t="s">
        <v>203</v>
      </c>
      <c r="D25" s="76"/>
      <c r="E25" s="76"/>
      <c r="F25" s="76"/>
      <c r="G25" s="76"/>
      <c r="H25" s="76"/>
      <c r="I25" s="76"/>
      <c r="J25" s="76"/>
      <c r="K25" s="76"/>
      <c r="L25" s="76"/>
      <c r="M25" s="76"/>
      <c r="N25" s="76"/>
      <c r="O25" s="76"/>
    </row>
    <row r="26" spans="3:15" ht="14.25" customHeight="1">
      <c r="C26" s="145"/>
      <c r="D26" s="76"/>
      <c r="E26" s="76"/>
      <c r="F26" s="76"/>
      <c r="G26" s="76"/>
      <c r="H26" s="76"/>
      <c r="I26" s="76"/>
      <c r="J26" s="76"/>
      <c r="K26" s="76"/>
      <c r="L26" s="76"/>
      <c r="M26" s="76"/>
      <c r="N26" s="76"/>
      <c r="O26" s="76"/>
    </row>
    <row r="27" spans="3:15" ht="14.25" customHeight="1">
      <c r="C27" s="146" t="s">
        <v>204</v>
      </c>
      <c r="D27" s="76"/>
      <c r="E27" s="76"/>
      <c r="F27" s="76"/>
      <c r="G27" s="76"/>
      <c r="H27" s="76"/>
      <c r="I27" s="76"/>
      <c r="J27" s="76"/>
      <c r="K27" s="76"/>
      <c r="L27" s="76"/>
      <c r="M27" s="76"/>
      <c r="N27" s="76"/>
      <c r="O27" s="76"/>
    </row>
    <row r="28" spans="3:15" ht="14.25" customHeight="1">
      <c r="C28" s="145"/>
      <c r="D28" s="76"/>
      <c r="E28" s="76"/>
      <c r="F28" s="76"/>
      <c r="G28" s="76"/>
      <c r="H28" s="76"/>
      <c r="I28" s="76"/>
      <c r="J28" s="76"/>
      <c r="K28" s="76"/>
      <c r="L28" s="76"/>
      <c r="M28" s="76"/>
      <c r="N28" s="76"/>
      <c r="O28" s="76"/>
    </row>
    <row r="29" spans="3:15" ht="14.25" customHeight="1">
      <c r="C29" s="224" t="s">
        <v>205</v>
      </c>
      <c r="D29" s="223"/>
      <c r="E29" s="223"/>
      <c r="F29" s="223"/>
      <c r="G29" s="223"/>
      <c r="H29" s="223"/>
      <c r="I29" s="223"/>
      <c r="J29" s="223"/>
      <c r="K29" s="223"/>
      <c r="L29" s="223"/>
      <c r="M29" s="223"/>
      <c r="N29" s="223"/>
      <c r="O29" s="223"/>
    </row>
    <row r="30" spans="3:15" ht="14.25" customHeight="1">
      <c r="C30" s="223"/>
      <c r="D30" s="223"/>
      <c r="E30" s="223"/>
      <c r="F30" s="223"/>
      <c r="G30" s="223"/>
      <c r="H30" s="223"/>
      <c r="I30" s="223"/>
      <c r="J30" s="223"/>
      <c r="K30" s="223"/>
      <c r="L30" s="223"/>
      <c r="M30" s="223"/>
      <c r="N30" s="223"/>
      <c r="O30" s="223"/>
    </row>
    <row r="31" spans="3:15" ht="14.25" customHeight="1">
      <c r="C31" s="130"/>
      <c r="D31" s="130"/>
      <c r="E31" s="130"/>
      <c r="F31" s="130"/>
      <c r="G31" s="130"/>
      <c r="H31" s="130"/>
      <c r="I31" s="130"/>
      <c r="J31" s="130"/>
      <c r="K31" s="130"/>
      <c r="L31" s="130"/>
      <c r="M31" s="130"/>
      <c r="N31" s="130"/>
      <c r="O31" s="130"/>
    </row>
    <row r="32" spans="3:15" ht="14.25" customHeight="1">
      <c r="C32" s="146" t="s">
        <v>206</v>
      </c>
      <c r="D32" s="76"/>
      <c r="E32" s="76"/>
      <c r="F32" s="76"/>
      <c r="G32" s="76"/>
      <c r="H32" s="76"/>
      <c r="I32" s="76"/>
      <c r="J32" s="76"/>
      <c r="K32" s="76"/>
      <c r="L32" s="76"/>
      <c r="M32" s="76"/>
      <c r="N32" s="76"/>
      <c r="O32" s="76"/>
    </row>
    <row r="33" spans="3:15" ht="14.25" customHeight="1">
      <c r="C33" s="145"/>
      <c r="D33" s="76"/>
      <c r="E33" s="76"/>
      <c r="F33" s="76"/>
      <c r="G33" s="76"/>
      <c r="H33" s="76"/>
      <c r="I33" s="76"/>
      <c r="J33" s="76"/>
      <c r="K33" s="76"/>
      <c r="L33" s="76"/>
      <c r="M33" s="76"/>
      <c r="N33" s="76"/>
      <c r="O33" s="76"/>
    </row>
    <row r="34" spans="3:15" ht="14.25" customHeight="1">
      <c r="C34" s="146" t="s">
        <v>207</v>
      </c>
      <c r="D34" s="76"/>
      <c r="E34" s="76"/>
      <c r="F34" s="76"/>
      <c r="G34" s="76"/>
      <c r="H34" s="76"/>
      <c r="I34" s="76"/>
      <c r="J34" s="76"/>
      <c r="K34" s="76"/>
      <c r="L34" s="76"/>
      <c r="M34" s="76"/>
      <c r="N34" s="76"/>
      <c r="O34" s="76"/>
    </row>
    <row r="35" spans="3:15" ht="14.25" customHeight="1">
      <c r="C35" s="145"/>
      <c r="D35" s="76"/>
      <c r="E35" s="76"/>
      <c r="F35" s="76"/>
      <c r="G35" s="76"/>
      <c r="H35" s="76"/>
      <c r="I35" s="76"/>
      <c r="J35" s="76"/>
      <c r="K35" s="76"/>
      <c r="L35" s="76"/>
      <c r="M35" s="76"/>
      <c r="N35" s="76"/>
      <c r="O35" s="76"/>
    </row>
    <row r="36" spans="3:15" ht="14.25" customHeight="1">
      <c r="C36" s="224" t="s">
        <v>208</v>
      </c>
      <c r="D36" s="223"/>
      <c r="E36" s="223"/>
      <c r="F36" s="223"/>
      <c r="G36" s="223"/>
      <c r="H36" s="223"/>
      <c r="I36" s="223"/>
      <c r="J36" s="223"/>
      <c r="K36" s="223"/>
      <c r="L36" s="223"/>
      <c r="M36" s="223"/>
      <c r="N36" s="223"/>
      <c r="O36" s="223"/>
    </row>
    <row r="37" spans="3:15" ht="14.25" customHeight="1">
      <c r="C37" s="223"/>
      <c r="D37" s="223"/>
      <c r="E37" s="223"/>
      <c r="F37" s="223"/>
      <c r="G37" s="223"/>
      <c r="H37" s="223"/>
      <c r="I37" s="223"/>
      <c r="J37" s="223"/>
      <c r="K37" s="223"/>
      <c r="L37" s="223"/>
      <c r="M37" s="223"/>
      <c r="N37" s="223"/>
      <c r="O37" s="223"/>
    </row>
    <row r="38" spans="3:15" ht="14.25" customHeight="1">
      <c r="C38" s="145"/>
      <c r="D38" s="76"/>
      <c r="E38" s="76"/>
      <c r="F38" s="76"/>
      <c r="G38" s="76"/>
      <c r="H38" s="76"/>
      <c r="I38" s="76"/>
      <c r="J38" s="76"/>
      <c r="K38" s="76"/>
      <c r="L38" s="76"/>
      <c r="M38" s="76"/>
      <c r="N38" s="76"/>
      <c r="O38" s="76"/>
    </row>
    <row r="39" spans="3:15" ht="14.25" customHeight="1">
      <c r="C39" s="146" t="s">
        <v>209</v>
      </c>
      <c r="D39" s="76"/>
      <c r="E39" s="76"/>
      <c r="F39" s="76"/>
      <c r="G39" s="76"/>
      <c r="H39" s="76"/>
      <c r="I39" s="76"/>
      <c r="J39" s="76"/>
      <c r="K39" s="76"/>
      <c r="L39" s="76"/>
      <c r="M39" s="76"/>
      <c r="N39" s="76"/>
      <c r="O39" s="76"/>
    </row>
    <row r="40" spans="3:15" ht="14.25" customHeight="1">
      <c r="C40" s="145"/>
      <c r="D40" s="76"/>
      <c r="E40" s="76"/>
      <c r="F40" s="76"/>
      <c r="G40" s="76"/>
      <c r="H40" s="76"/>
      <c r="I40" s="76"/>
      <c r="J40" s="76"/>
      <c r="K40" s="76"/>
      <c r="L40" s="76"/>
      <c r="M40" s="76"/>
      <c r="N40" s="76"/>
      <c r="O40" s="76"/>
    </row>
    <row r="41" spans="3:15" ht="14.25" customHeight="1">
      <c r="C41" s="224" t="s">
        <v>199</v>
      </c>
      <c r="D41" s="223"/>
      <c r="E41" s="223"/>
      <c r="F41" s="223"/>
      <c r="G41" s="223"/>
      <c r="H41" s="223"/>
      <c r="I41" s="223"/>
      <c r="J41" s="223"/>
      <c r="K41" s="223"/>
      <c r="L41" s="223"/>
      <c r="M41" s="223"/>
      <c r="N41" s="223"/>
      <c r="O41" s="223"/>
    </row>
    <row r="42" spans="3:15" ht="14.25" customHeight="1">
      <c r="C42" s="223"/>
      <c r="D42" s="223"/>
      <c r="E42" s="223"/>
      <c r="F42" s="223"/>
      <c r="G42" s="223"/>
      <c r="H42" s="223"/>
      <c r="I42" s="223"/>
      <c r="J42" s="223"/>
      <c r="K42" s="223"/>
      <c r="L42" s="223"/>
      <c r="M42" s="223"/>
      <c r="N42" s="223"/>
      <c r="O42" s="223"/>
    </row>
    <row r="43" spans="3:15" ht="14.25" customHeight="1">
      <c r="C43" s="130"/>
      <c r="D43" s="130"/>
      <c r="E43" s="130"/>
      <c r="F43" s="130"/>
      <c r="G43" s="130"/>
      <c r="H43" s="130"/>
      <c r="I43" s="130"/>
      <c r="J43" s="130"/>
      <c r="K43" s="130"/>
      <c r="L43" s="130"/>
      <c r="M43" s="130"/>
      <c r="N43" s="130"/>
      <c r="O43" s="130"/>
    </row>
    <row r="44" spans="1:17" ht="14.25" customHeight="1">
      <c r="A44" s="3">
        <v>3</v>
      </c>
      <c r="B44" s="3"/>
      <c r="C44" s="3" t="s">
        <v>171</v>
      </c>
      <c r="D44" s="3"/>
      <c r="Q44" s="3"/>
    </row>
    <row r="45" spans="1:13" ht="14.25" customHeight="1">
      <c r="A45" s="3"/>
      <c r="B45" s="3"/>
      <c r="C45" s="4"/>
      <c r="D45" s="4"/>
      <c r="G45" s="200"/>
      <c r="H45" s="200"/>
      <c r="I45" s="200"/>
      <c r="K45" s="200"/>
      <c r="L45" s="200"/>
      <c r="M45" s="200"/>
    </row>
    <row r="46" spans="1:15" ht="30" customHeight="1">
      <c r="A46" s="3"/>
      <c r="B46" s="3"/>
      <c r="C46" s="192" t="s">
        <v>197</v>
      </c>
      <c r="D46" s="192"/>
      <c r="E46" s="192"/>
      <c r="F46" s="192"/>
      <c r="G46" s="192"/>
      <c r="H46" s="192"/>
      <c r="I46" s="192"/>
      <c r="J46" s="192"/>
      <c r="K46" s="192"/>
      <c r="L46" s="192"/>
      <c r="M46" s="192"/>
      <c r="N46" s="192"/>
      <c r="O46" s="192"/>
    </row>
    <row r="47" spans="1:13" ht="14.25" customHeight="1">
      <c r="A47" s="3"/>
      <c r="B47" s="3"/>
      <c r="C47" s="4"/>
      <c r="D47" s="4"/>
      <c r="G47" s="7"/>
      <c r="H47" s="7"/>
      <c r="I47" s="8"/>
      <c r="K47" s="7"/>
      <c r="L47" s="7"/>
      <c r="M47" s="7"/>
    </row>
    <row r="48" spans="1:17" ht="14.25" customHeight="1">
      <c r="A48" s="3">
        <v>4</v>
      </c>
      <c r="B48" s="3"/>
      <c r="C48" s="3" t="s">
        <v>31</v>
      </c>
      <c r="D48" s="3"/>
      <c r="Q48" s="3"/>
    </row>
    <row r="49" spans="1:4" ht="14.25" customHeight="1">
      <c r="A49" s="3"/>
      <c r="B49" s="3"/>
      <c r="C49" s="3"/>
      <c r="D49" s="3"/>
    </row>
    <row r="50" spans="1:15" ht="30" customHeight="1">
      <c r="A50" s="3"/>
      <c r="B50" s="3"/>
      <c r="C50" s="192" t="s">
        <v>216</v>
      </c>
      <c r="D50" s="192"/>
      <c r="E50" s="192"/>
      <c r="F50" s="192"/>
      <c r="G50" s="192"/>
      <c r="H50" s="192"/>
      <c r="I50" s="192"/>
      <c r="J50" s="192"/>
      <c r="K50" s="192"/>
      <c r="L50" s="192"/>
      <c r="M50" s="192"/>
      <c r="N50" s="192"/>
      <c r="O50" s="192"/>
    </row>
    <row r="51" spans="1:15" ht="14.25" customHeight="1">
      <c r="A51" s="3"/>
      <c r="B51" s="3"/>
      <c r="C51" s="9"/>
      <c r="D51" s="9"/>
      <c r="E51" s="9"/>
      <c r="F51" s="9"/>
      <c r="G51" s="9"/>
      <c r="H51" s="9"/>
      <c r="I51" s="9"/>
      <c r="J51" s="9"/>
      <c r="K51" s="9"/>
      <c r="L51" s="9"/>
      <c r="M51" s="9"/>
      <c r="N51" s="9"/>
      <c r="O51" s="9"/>
    </row>
    <row r="52" spans="1:15" ht="14.25" customHeight="1">
      <c r="A52" s="3">
        <v>5</v>
      </c>
      <c r="C52" s="180" t="s">
        <v>86</v>
      </c>
      <c r="D52" s="180"/>
      <c r="E52" s="180"/>
      <c r="F52" s="180"/>
      <c r="G52" s="180"/>
      <c r="H52" s="180"/>
      <c r="I52" s="180"/>
      <c r="J52" s="180"/>
      <c r="K52" s="180"/>
      <c r="L52" s="180"/>
      <c r="M52" s="180"/>
      <c r="N52" s="180"/>
      <c r="O52" s="180"/>
    </row>
    <row r="53" spans="3:13" ht="14.25" customHeight="1">
      <c r="C53" s="4"/>
      <c r="D53" s="4"/>
      <c r="E53" s="4"/>
      <c r="F53" s="4"/>
      <c r="G53" s="4"/>
      <c r="H53" s="4"/>
      <c r="I53" s="4"/>
      <c r="J53" s="4"/>
      <c r="K53" s="4"/>
      <c r="L53" s="4"/>
      <c r="M53" s="4"/>
    </row>
    <row r="54" spans="3:32" ht="72" customHeight="1">
      <c r="C54" s="192" t="s">
        <v>262</v>
      </c>
      <c r="D54" s="192"/>
      <c r="E54" s="192"/>
      <c r="F54" s="192"/>
      <c r="G54" s="192"/>
      <c r="H54" s="192"/>
      <c r="I54" s="192"/>
      <c r="J54" s="192"/>
      <c r="K54" s="192"/>
      <c r="L54" s="192"/>
      <c r="M54" s="192"/>
      <c r="N54" s="192"/>
      <c r="O54" s="192"/>
      <c r="Q54" s="192"/>
      <c r="R54" s="215"/>
      <c r="S54" s="215"/>
      <c r="T54" s="215"/>
      <c r="U54" s="215"/>
      <c r="V54" s="215"/>
      <c r="W54" s="215"/>
      <c r="X54" s="215"/>
      <c r="Y54" s="215"/>
      <c r="Z54" s="215"/>
      <c r="AA54" s="215"/>
      <c r="AB54" s="215"/>
      <c r="AC54" s="215"/>
      <c r="AD54" s="215"/>
      <c r="AE54" s="215"/>
      <c r="AF54" s="215"/>
    </row>
    <row r="55" spans="3:17" ht="9.75" customHeight="1">
      <c r="C55" s="10"/>
      <c r="D55" s="62"/>
      <c r="E55" s="62"/>
      <c r="F55" s="62"/>
      <c r="G55" s="62"/>
      <c r="H55" s="62"/>
      <c r="I55" s="62"/>
      <c r="J55" s="62"/>
      <c r="K55" s="62"/>
      <c r="L55" s="62"/>
      <c r="M55" s="62"/>
      <c r="N55" s="62"/>
      <c r="O55" s="62"/>
      <c r="P55" s="62"/>
      <c r="Q55" s="62"/>
    </row>
    <row r="56" spans="1:17" ht="28.5" customHeight="1">
      <c r="A56" s="63">
        <v>6</v>
      </c>
      <c r="C56" s="177" t="s">
        <v>52</v>
      </c>
      <c r="D56" s="180"/>
      <c r="E56" s="180"/>
      <c r="F56" s="180"/>
      <c r="G56" s="180"/>
      <c r="H56" s="180"/>
      <c r="I56" s="180"/>
      <c r="J56" s="180"/>
      <c r="K56" s="180"/>
      <c r="L56" s="180"/>
      <c r="M56" s="180"/>
      <c r="N56" s="215"/>
      <c r="O56" s="215"/>
      <c r="P56" s="62"/>
      <c r="Q56" s="62"/>
    </row>
    <row r="57" spans="1:17" ht="14.25" customHeight="1">
      <c r="A57" s="3"/>
      <c r="C57" s="11"/>
      <c r="D57" s="99"/>
      <c r="E57" s="99"/>
      <c r="F57" s="99"/>
      <c r="G57" s="99"/>
      <c r="H57" s="99"/>
      <c r="I57" s="99"/>
      <c r="J57" s="99"/>
      <c r="K57" s="99"/>
      <c r="L57" s="99"/>
      <c r="M57" s="99"/>
      <c r="N57" s="62"/>
      <c r="O57" s="62"/>
      <c r="P57" s="62"/>
      <c r="Q57" s="62"/>
    </row>
    <row r="58" spans="3:17" ht="14.25" customHeight="1">
      <c r="C58" s="192" t="s">
        <v>74</v>
      </c>
      <c r="D58" s="192"/>
      <c r="E58" s="192"/>
      <c r="F58" s="192"/>
      <c r="G58" s="192"/>
      <c r="H58" s="192"/>
      <c r="I58" s="192"/>
      <c r="J58" s="192"/>
      <c r="K58" s="192"/>
      <c r="L58" s="192"/>
      <c r="M58" s="192"/>
      <c r="N58" s="192"/>
      <c r="O58" s="192"/>
      <c r="P58" s="62"/>
      <c r="Q58" s="62"/>
    </row>
    <row r="59" spans="3:17" ht="14.25" customHeight="1">
      <c r="C59" s="4"/>
      <c r="D59" s="4"/>
      <c r="E59" s="4"/>
      <c r="F59" s="4"/>
      <c r="G59" s="4"/>
      <c r="H59" s="4"/>
      <c r="I59" s="4"/>
      <c r="J59" s="4"/>
      <c r="K59" s="4"/>
      <c r="L59" s="4"/>
      <c r="M59" s="4"/>
      <c r="N59" s="4"/>
      <c r="O59" s="4"/>
      <c r="P59" s="62"/>
      <c r="Q59" s="62"/>
    </row>
    <row r="60" spans="1:32" ht="14.25" customHeight="1">
      <c r="A60" s="3">
        <v>7</v>
      </c>
      <c r="B60" s="3"/>
      <c r="C60" s="3" t="s">
        <v>49</v>
      </c>
      <c r="D60" s="3"/>
      <c r="Q60" s="192"/>
      <c r="R60" s="213"/>
      <c r="S60" s="213"/>
      <c r="T60" s="213"/>
      <c r="U60" s="213"/>
      <c r="V60" s="213"/>
      <c r="W60" s="213"/>
      <c r="X60" s="213"/>
      <c r="Y60" s="213"/>
      <c r="Z60" s="213"/>
      <c r="AA60" s="213"/>
      <c r="AB60" s="213"/>
      <c r="AC60" s="213"/>
      <c r="AD60" s="213"/>
      <c r="AE60" s="213"/>
      <c r="AF60" s="213"/>
    </row>
    <row r="61" spans="1:4" ht="14.25" customHeight="1">
      <c r="A61" s="3"/>
      <c r="B61" s="3"/>
      <c r="C61" s="3"/>
      <c r="D61" s="3"/>
    </row>
    <row r="62" spans="3:32" ht="30.75" customHeight="1">
      <c r="C62" s="192" t="s">
        <v>219</v>
      </c>
      <c r="D62" s="213"/>
      <c r="E62" s="213"/>
      <c r="F62" s="213"/>
      <c r="G62" s="213"/>
      <c r="H62" s="213"/>
      <c r="I62" s="213"/>
      <c r="J62" s="213"/>
      <c r="K62" s="213"/>
      <c r="L62" s="213"/>
      <c r="M62" s="213"/>
      <c r="N62" s="213"/>
      <c r="O62" s="213"/>
      <c r="Q62" s="12"/>
      <c r="R62" s="12"/>
      <c r="S62" s="12"/>
      <c r="T62" s="12"/>
      <c r="U62" s="13"/>
      <c r="V62" s="13"/>
      <c r="Y62" s="200"/>
      <c r="Z62" s="200"/>
      <c r="AA62" s="200"/>
      <c r="AC62" s="188"/>
      <c r="AD62" s="188"/>
      <c r="AE62" s="188"/>
      <c r="AF62" s="215"/>
    </row>
    <row r="63" spans="3:32" ht="14.25" customHeight="1">
      <c r="C63" s="4"/>
      <c r="D63" s="14"/>
      <c r="E63" s="14"/>
      <c r="F63" s="14"/>
      <c r="G63" s="14"/>
      <c r="H63" s="14"/>
      <c r="I63" s="14"/>
      <c r="J63" s="14"/>
      <c r="K63" s="14"/>
      <c r="L63" s="14"/>
      <c r="M63" s="14"/>
      <c r="N63" s="14"/>
      <c r="O63" s="14"/>
      <c r="Q63" s="12"/>
      <c r="R63" s="12"/>
      <c r="S63" s="12"/>
      <c r="T63" s="12"/>
      <c r="U63" s="13"/>
      <c r="V63" s="13"/>
      <c r="Y63" s="6"/>
      <c r="Z63" s="6"/>
      <c r="AA63" s="6"/>
      <c r="AC63" s="27"/>
      <c r="AD63" s="27"/>
      <c r="AE63" s="27"/>
      <c r="AF63" s="62"/>
    </row>
    <row r="64" spans="1:34" ht="14.25" customHeight="1">
      <c r="A64" s="3">
        <v>8</v>
      </c>
      <c r="C64" s="177" t="s">
        <v>54</v>
      </c>
      <c r="D64" s="213"/>
      <c r="E64" s="213"/>
      <c r="F64" s="14"/>
      <c r="G64" s="14"/>
      <c r="H64" s="14"/>
      <c r="I64" s="14"/>
      <c r="J64" s="14"/>
      <c r="K64" s="14"/>
      <c r="L64" s="14"/>
      <c r="M64" s="14"/>
      <c r="N64" s="14"/>
      <c r="O64" s="14"/>
      <c r="Q64" s="192"/>
      <c r="R64" s="192"/>
      <c r="S64" s="192"/>
      <c r="T64" s="192"/>
      <c r="U64" s="192"/>
      <c r="V64" s="192"/>
      <c r="W64" s="192"/>
      <c r="X64" s="192"/>
      <c r="Y64" s="192"/>
      <c r="Z64" s="192"/>
      <c r="AA64" s="192"/>
      <c r="AB64" s="192"/>
      <c r="AC64" s="192"/>
      <c r="AD64" s="192"/>
      <c r="AE64" s="192"/>
      <c r="AF64" s="192"/>
      <c r="AG64" s="192"/>
      <c r="AH64" s="192"/>
    </row>
    <row r="65" spans="1:32" ht="14.25" customHeight="1">
      <c r="A65" s="3"/>
      <c r="C65" s="11"/>
      <c r="D65" s="14"/>
      <c r="E65" s="14"/>
      <c r="F65" s="14"/>
      <c r="G65" s="14"/>
      <c r="H65" s="14"/>
      <c r="I65" s="14"/>
      <c r="J65" s="14"/>
      <c r="K65" s="14"/>
      <c r="L65" s="14"/>
      <c r="M65" s="14"/>
      <c r="N65" s="14"/>
      <c r="O65" s="14"/>
      <c r="Q65" s="12"/>
      <c r="R65" s="12"/>
      <c r="S65" s="12"/>
      <c r="T65" s="12"/>
      <c r="U65" s="13"/>
      <c r="V65" s="13"/>
      <c r="Y65" s="6"/>
      <c r="Z65" s="6"/>
      <c r="AA65" s="6"/>
      <c r="AC65" s="27"/>
      <c r="AD65" s="27"/>
      <c r="AE65" s="27"/>
      <c r="AF65" s="62"/>
    </row>
    <row r="66" spans="1:32" ht="45" customHeight="1">
      <c r="A66" s="3"/>
      <c r="C66" s="192" t="s">
        <v>260</v>
      </c>
      <c r="D66" s="192"/>
      <c r="E66" s="192"/>
      <c r="F66" s="192"/>
      <c r="G66" s="192"/>
      <c r="H66" s="192"/>
      <c r="I66" s="192"/>
      <c r="J66" s="192"/>
      <c r="K66" s="192"/>
      <c r="L66" s="192"/>
      <c r="M66" s="192"/>
      <c r="N66" s="192"/>
      <c r="O66" s="192"/>
      <c r="Q66" s="12"/>
      <c r="R66" s="12"/>
      <c r="S66" s="12"/>
      <c r="T66" s="12"/>
      <c r="U66" s="13"/>
      <c r="V66" s="13"/>
      <c r="Y66" s="6"/>
      <c r="Z66" s="6"/>
      <c r="AA66" s="6"/>
      <c r="AC66" s="27"/>
      <c r="AD66" s="27"/>
      <c r="AE66" s="27"/>
      <c r="AF66" s="62"/>
    </row>
    <row r="67" spans="3:15" ht="14.25" customHeight="1">
      <c r="C67" s="4"/>
      <c r="D67" s="4"/>
      <c r="E67" s="4"/>
      <c r="F67" s="4"/>
      <c r="G67" s="4"/>
      <c r="H67" s="4"/>
      <c r="I67" s="4"/>
      <c r="J67" s="4"/>
      <c r="K67" s="4"/>
      <c r="L67" s="4"/>
      <c r="M67" s="4"/>
      <c r="N67" s="4"/>
      <c r="O67" s="4"/>
    </row>
    <row r="68" spans="1:13" ht="14.25" customHeight="1">
      <c r="A68" s="3">
        <v>9</v>
      </c>
      <c r="B68" s="3"/>
      <c r="C68" s="15" t="s">
        <v>7</v>
      </c>
      <c r="D68" s="15"/>
      <c r="E68" s="16"/>
      <c r="F68" s="16"/>
      <c r="G68" s="16"/>
      <c r="H68" s="16"/>
      <c r="I68" s="16"/>
      <c r="J68" s="16"/>
      <c r="K68" s="16"/>
      <c r="L68" s="16"/>
      <c r="M68" s="16"/>
    </row>
    <row r="69" spans="1:13" ht="14.25" customHeight="1">
      <c r="A69" s="3"/>
      <c r="B69" s="3"/>
      <c r="C69" s="15"/>
      <c r="D69" s="15"/>
      <c r="E69" s="16"/>
      <c r="F69" s="16"/>
      <c r="G69" s="16"/>
      <c r="H69" s="16"/>
      <c r="I69" s="16"/>
      <c r="J69" s="16"/>
      <c r="K69" s="16"/>
      <c r="L69" s="16"/>
      <c r="M69" s="16"/>
    </row>
    <row r="70" spans="1:15" ht="30" customHeight="1">
      <c r="A70" s="3"/>
      <c r="B70" s="3"/>
      <c r="C70" s="222" t="s">
        <v>237</v>
      </c>
      <c r="D70" s="222"/>
      <c r="E70" s="222"/>
      <c r="F70" s="222"/>
      <c r="G70" s="222"/>
      <c r="H70" s="222"/>
      <c r="I70" s="222"/>
      <c r="J70" s="222"/>
      <c r="K70" s="222"/>
      <c r="L70" s="222"/>
      <c r="M70" s="222"/>
      <c r="N70" s="222"/>
      <c r="O70" s="222"/>
    </row>
    <row r="71" spans="1:15" ht="14.25" customHeight="1">
      <c r="A71" s="3"/>
      <c r="B71" s="3"/>
      <c r="D71" s="21"/>
      <c r="E71" s="21"/>
      <c r="F71" s="21"/>
      <c r="H71" s="21"/>
      <c r="K71" s="21"/>
      <c r="L71" s="21"/>
      <c r="M71" s="29"/>
      <c r="O71" s="29"/>
    </row>
    <row r="72" spans="1:15" ht="14.25" customHeight="1">
      <c r="A72" s="3">
        <v>10</v>
      </c>
      <c r="B72" s="3"/>
      <c r="C72" s="177" t="s">
        <v>131</v>
      </c>
      <c r="D72" s="180"/>
      <c r="E72" s="180"/>
      <c r="F72" s="180"/>
      <c r="G72" s="180"/>
      <c r="H72" s="180"/>
      <c r="I72" s="180"/>
      <c r="J72" s="180"/>
      <c r="K72" s="180"/>
      <c r="L72" s="180"/>
      <c r="M72" s="180"/>
      <c r="O72" s="29"/>
    </row>
    <row r="73" spans="1:29" ht="14.25" customHeight="1">
      <c r="A73" s="3"/>
      <c r="B73" s="3"/>
      <c r="C73" s="177"/>
      <c r="D73" s="180"/>
      <c r="E73" s="180"/>
      <c r="F73" s="180"/>
      <c r="G73" s="180"/>
      <c r="H73" s="180"/>
      <c r="I73" s="180"/>
      <c r="J73" s="180"/>
      <c r="K73" s="180"/>
      <c r="L73" s="180"/>
      <c r="M73" s="180"/>
      <c r="Q73" s="177"/>
      <c r="R73" s="180"/>
      <c r="S73" s="180"/>
      <c r="T73" s="180"/>
      <c r="U73" s="180"/>
      <c r="V73" s="180"/>
      <c r="W73" s="180"/>
      <c r="X73" s="180"/>
      <c r="Y73" s="180"/>
      <c r="Z73" s="180"/>
      <c r="AA73" s="180"/>
      <c r="AB73" s="180"/>
      <c r="AC73" s="180"/>
    </row>
    <row r="74" spans="1:29" ht="45" customHeight="1">
      <c r="A74" s="3"/>
      <c r="B74" s="3"/>
      <c r="C74" s="192" t="s">
        <v>190</v>
      </c>
      <c r="D74" s="192"/>
      <c r="E74" s="192"/>
      <c r="F74" s="192"/>
      <c r="G74" s="192"/>
      <c r="H74" s="192"/>
      <c r="I74" s="192"/>
      <c r="J74" s="192"/>
      <c r="K74" s="192"/>
      <c r="L74" s="192"/>
      <c r="M74" s="192"/>
      <c r="N74" s="192"/>
      <c r="O74" s="192"/>
      <c r="P74" s="62"/>
      <c r="Q74" s="11"/>
      <c r="R74" s="99"/>
      <c r="S74" s="99"/>
      <c r="T74" s="99"/>
      <c r="U74" s="99"/>
      <c r="V74" s="99"/>
      <c r="W74" s="99"/>
      <c r="X74" s="99"/>
      <c r="Y74" s="99"/>
      <c r="Z74" s="99"/>
      <c r="AA74" s="99"/>
      <c r="AB74" s="99"/>
      <c r="AC74" s="99"/>
    </row>
    <row r="75" spans="1:29" ht="14.25" customHeight="1">
      <c r="A75" s="3"/>
      <c r="B75" s="3"/>
      <c r="C75" s="11"/>
      <c r="D75" s="99"/>
      <c r="E75" s="99"/>
      <c r="F75" s="99"/>
      <c r="G75" s="99"/>
      <c r="H75" s="99"/>
      <c r="I75" s="99"/>
      <c r="J75" s="99"/>
      <c r="K75" s="99"/>
      <c r="L75" s="99"/>
      <c r="M75" s="99"/>
      <c r="Q75" s="11"/>
      <c r="R75" s="99"/>
      <c r="S75" s="99"/>
      <c r="T75" s="99"/>
      <c r="U75" s="99"/>
      <c r="V75" s="99"/>
      <c r="W75" s="99"/>
      <c r="X75" s="99"/>
      <c r="Y75" s="99"/>
      <c r="Z75" s="99"/>
      <c r="AA75" s="99"/>
      <c r="AB75" s="99"/>
      <c r="AC75" s="99"/>
    </row>
    <row r="76" spans="1:17" ht="14.25" customHeight="1">
      <c r="A76" s="20">
        <v>11</v>
      </c>
      <c r="B76" s="3"/>
      <c r="C76" s="3" t="s">
        <v>167</v>
      </c>
      <c r="D76" s="3"/>
      <c r="Q76" s="3"/>
    </row>
    <row r="77" spans="1:4" ht="14.25" customHeight="1">
      <c r="A77" s="3"/>
      <c r="B77" s="3"/>
      <c r="C77" s="3"/>
      <c r="D77" s="3"/>
    </row>
    <row r="78" spans="1:15" ht="30.75" customHeight="1">
      <c r="A78" s="3"/>
      <c r="B78" s="3"/>
      <c r="C78" s="192" t="s">
        <v>268</v>
      </c>
      <c r="D78" s="192"/>
      <c r="E78" s="192"/>
      <c r="F78" s="192"/>
      <c r="G78" s="192"/>
      <c r="H78" s="192"/>
      <c r="I78" s="192"/>
      <c r="J78" s="192"/>
      <c r="K78" s="192"/>
      <c r="L78" s="192"/>
      <c r="M78" s="192"/>
      <c r="N78" s="192"/>
      <c r="O78" s="192"/>
    </row>
    <row r="79" spans="1:4" ht="12" customHeight="1">
      <c r="A79" s="3"/>
      <c r="B79" s="3"/>
      <c r="C79" s="3"/>
      <c r="D79" s="43"/>
    </row>
    <row r="80" spans="1:35" ht="14.25" customHeight="1">
      <c r="A80" s="3">
        <v>12</v>
      </c>
      <c r="C80" s="177" t="s">
        <v>48</v>
      </c>
      <c r="D80" s="192"/>
      <c r="E80" s="192"/>
      <c r="F80" s="192"/>
      <c r="G80" s="192"/>
      <c r="H80" s="192"/>
      <c r="I80" s="192"/>
      <c r="J80" s="192"/>
      <c r="K80" s="192"/>
      <c r="L80" s="192"/>
      <c r="M80" s="192"/>
      <c r="N80" s="192"/>
      <c r="O80" s="192"/>
      <c r="R80" s="192"/>
      <c r="S80" s="222"/>
      <c r="T80" s="222"/>
      <c r="U80" s="222"/>
      <c r="V80" s="222"/>
      <c r="W80" s="222"/>
      <c r="X80" s="222"/>
      <c r="Y80" s="222"/>
      <c r="Z80" s="222"/>
      <c r="AA80" s="222"/>
      <c r="AB80" s="222"/>
      <c r="AC80" s="222"/>
      <c r="AD80" s="222"/>
      <c r="AE80" s="222"/>
      <c r="AF80" s="222"/>
      <c r="AG80" s="222"/>
      <c r="AH80" s="4"/>
      <c r="AI80" s="4"/>
    </row>
    <row r="81" spans="1:35" ht="14.25" customHeight="1">
      <c r="A81" s="3"/>
      <c r="C81" s="11"/>
      <c r="D81" s="4"/>
      <c r="E81" s="4"/>
      <c r="F81" s="4"/>
      <c r="G81" s="4"/>
      <c r="H81" s="4"/>
      <c r="I81" s="4"/>
      <c r="J81" s="4"/>
      <c r="K81" s="4"/>
      <c r="L81" s="4"/>
      <c r="M81" s="4"/>
      <c r="N81" s="4"/>
      <c r="O81" s="4"/>
      <c r="R81" s="4"/>
      <c r="S81" s="76"/>
      <c r="T81" s="76"/>
      <c r="U81" s="76"/>
      <c r="V81" s="76"/>
      <c r="W81" s="76"/>
      <c r="X81" s="76"/>
      <c r="Y81" s="76"/>
      <c r="Z81" s="76"/>
      <c r="AA81" s="76"/>
      <c r="AB81" s="76"/>
      <c r="AC81" s="76"/>
      <c r="AD81" s="76"/>
      <c r="AE81" s="76"/>
      <c r="AF81" s="76"/>
      <c r="AG81" s="76"/>
      <c r="AH81" s="4"/>
      <c r="AI81" s="4"/>
    </row>
    <row r="82" spans="3:35" ht="34.5" customHeight="1">
      <c r="C82" s="192" t="s">
        <v>269</v>
      </c>
      <c r="D82" s="203"/>
      <c r="E82" s="203"/>
      <c r="F82" s="203"/>
      <c r="G82" s="203"/>
      <c r="H82" s="203"/>
      <c r="I82" s="203"/>
      <c r="J82" s="203"/>
      <c r="K82" s="203"/>
      <c r="L82" s="203"/>
      <c r="M82" s="203"/>
      <c r="N82" s="203"/>
      <c r="O82" s="203"/>
      <c r="R82" s="182"/>
      <c r="S82" s="222"/>
      <c r="T82" s="222"/>
      <c r="U82" s="222"/>
      <c r="V82" s="222"/>
      <c r="W82" s="222"/>
      <c r="X82" s="222"/>
      <c r="Y82" s="222"/>
      <c r="Z82" s="222"/>
      <c r="AA82" s="222"/>
      <c r="AB82" s="222"/>
      <c r="AC82" s="222"/>
      <c r="AD82" s="222"/>
      <c r="AE82" s="222"/>
      <c r="AF82" s="222"/>
      <c r="AG82" s="222"/>
      <c r="AH82" s="222"/>
      <c r="AI82" s="222"/>
    </row>
    <row r="83" spans="3:15" ht="12.75" customHeight="1">
      <c r="C83" s="4"/>
      <c r="D83" s="4"/>
      <c r="E83" s="4"/>
      <c r="F83" s="4"/>
      <c r="G83" s="4"/>
      <c r="H83" s="4"/>
      <c r="I83" s="4"/>
      <c r="J83" s="4"/>
      <c r="K83" s="4"/>
      <c r="L83" s="4"/>
      <c r="M83" s="125"/>
      <c r="N83" s="4"/>
      <c r="O83" s="126"/>
    </row>
    <row r="84" spans="1:17" ht="14.25" customHeight="1">
      <c r="A84" s="3">
        <v>13</v>
      </c>
      <c r="B84" s="3"/>
      <c r="C84" s="3" t="s">
        <v>5</v>
      </c>
      <c r="D84" s="3"/>
      <c r="Q84" s="3"/>
    </row>
    <row r="86" spans="3:30" ht="42.75" customHeight="1">
      <c r="C86" s="192" t="s">
        <v>259</v>
      </c>
      <c r="D86" s="213"/>
      <c r="E86" s="213"/>
      <c r="F86" s="213"/>
      <c r="G86" s="213"/>
      <c r="H86" s="213"/>
      <c r="I86" s="213"/>
      <c r="J86" s="213"/>
      <c r="K86" s="213"/>
      <c r="L86" s="213"/>
      <c r="M86" s="213"/>
      <c r="N86" s="213"/>
      <c r="O86" s="213"/>
      <c r="R86" s="213"/>
      <c r="S86" s="213"/>
      <c r="T86" s="213"/>
      <c r="U86" s="213"/>
      <c r="V86" s="213"/>
      <c r="W86" s="213"/>
      <c r="X86" s="213"/>
      <c r="Y86" s="213"/>
      <c r="Z86" s="213"/>
      <c r="AA86" s="213"/>
      <c r="AB86" s="213"/>
      <c r="AC86" s="213"/>
      <c r="AD86" s="213"/>
    </row>
    <row r="87" spans="3:23" ht="14.25" customHeight="1">
      <c r="C87" s="4"/>
      <c r="D87" s="14"/>
      <c r="E87" s="14"/>
      <c r="F87" s="14"/>
      <c r="G87" s="14"/>
      <c r="H87" s="14"/>
      <c r="I87" s="14"/>
      <c r="J87" s="14"/>
      <c r="K87" s="14"/>
      <c r="L87" s="14"/>
      <c r="M87" s="14"/>
      <c r="N87" s="14"/>
      <c r="O87" s="14"/>
      <c r="Q87" s="192"/>
      <c r="R87" s="192"/>
      <c r="S87" s="192"/>
      <c r="T87" s="192"/>
      <c r="U87" s="192"/>
      <c r="V87" s="192"/>
      <c r="W87" s="192"/>
    </row>
    <row r="88" spans="1:23" ht="14.25" customHeight="1">
      <c r="A88" s="3">
        <v>14</v>
      </c>
      <c r="C88" s="3" t="s">
        <v>88</v>
      </c>
      <c r="D88" s="14"/>
      <c r="E88" s="14"/>
      <c r="F88" s="14"/>
      <c r="G88" s="14"/>
      <c r="H88" s="14"/>
      <c r="I88" s="14"/>
      <c r="J88" s="14"/>
      <c r="K88" s="14"/>
      <c r="L88" s="14"/>
      <c r="M88" s="14"/>
      <c r="N88" s="14"/>
      <c r="O88" s="14"/>
      <c r="Q88" s="4"/>
      <c r="R88" s="4"/>
      <c r="S88" s="4"/>
      <c r="T88" s="4"/>
      <c r="U88" s="4"/>
      <c r="V88" s="4"/>
      <c r="W88" s="4"/>
    </row>
    <row r="89" spans="3:23" ht="14.25" customHeight="1">
      <c r="C89" s="4"/>
      <c r="D89" s="14"/>
      <c r="E89" s="14"/>
      <c r="F89" s="14"/>
      <c r="G89" s="14"/>
      <c r="H89" s="14"/>
      <c r="I89" s="14"/>
      <c r="J89" s="14"/>
      <c r="K89" s="14"/>
      <c r="L89" s="14"/>
      <c r="M89" s="14"/>
      <c r="N89" s="14"/>
      <c r="O89" s="14"/>
      <c r="Q89" s="4"/>
      <c r="R89" s="4"/>
      <c r="S89" s="4"/>
      <c r="T89" s="4"/>
      <c r="U89" s="4"/>
      <c r="V89" s="4"/>
      <c r="W89" s="4"/>
    </row>
    <row r="90" spans="3:23" ht="45" customHeight="1">
      <c r="C90" s="4"/>
      <c r="D90" s="14"/>
      <c r="E90" s="14"/>
      <c r="F90" s="14"/>
      <c r="G90" s="14"/>
      <c r="H90" s="14"/>
      <c r="J90" s="19"/>
      <c r="L90" s="14"/>
      <c r="M90" s="59"/>
      <c r="N90" s="14"/>
      <c r="O90" s="59" t="s">
        <v>250</v>
      </c>
      <c r="Q90" s="4"/>
      <c r="R90" s="4"/>
      <c r="S90" s="4"/>
      <c r="T90" s="4"/>
      <c r="U90" s="4"/>
      <c r="V90" s="4"/>
      <c r="W90" s="4"/>
    </row>
    <row r="91" spans="3:23" ht="14.25" customHeight="1">
      <c r="C91" s="4"/>
      <c r="D91" s="14"/>
      <c r="E91" s="14"/>
      <c r="F91" s="14"/>
      <c r="G91" s="14"/>
      <c r="H91" s="14"/>
      <c r="J91" s="6"/>
      <c r="L91" s="14"/>
      <c r="M91" s="17"/>
      <c r="N91" s="14"/>
      <c r="O91" s="6" t="s">
        <v>3</v>
      </c>
      <c r="Q91" s="4"/>
      <c r="R91" s="4"/>
      <c r="S91" s="4"/>
      <c r="T91" s="4"/>
      <c r="U91" s="4"/>
      <c r="V91" s="4"/>
      <c r="W91" s="4"/>
    </row>
    <row r="92" spans="3:23" ht="14.25" customHeight="1">
      <c r="C92" s="4"/>
      <c r="D92" s="14"/>
      <c r="E92" s="14"/>
      <c r="F92" s="14"/>
      <c r="G92" s="14"/>
      <c r="H92" s="14"/>
      <c r="J92" s="4"/>
      <c r="L92" s="14"/>
      <c r="M92" s="33"/>
      <c r="N92" s="14"/>
      <c r="O92" s="17"/>
      <c r="Q92" s="4"/>
      <c r="R92" s="4"/>
      <c r="S92" s="4"/>
      <c r="T92" s="4"/>
      <c r="U92" s="4"/>
      <c r="V92" s="4"/>
      <c r="W92" s="4"/>
    </row>
    <row r="93" spans="3:23" ht="14.25" customHeight="1">
      <c r="C93" s="215" t="s">
        <v>133</v>
      </c>
      <c r="D93" s="215"/>
      <c r="E93" s="215"/>
      <c r="F93" s="62"/>
      <c r="G93" s="14"/>
      <c r="H93" s="14"/>
      <c r="J93" s="66"/>
      <c r="L93" s="14"/>
      <c r="M93" s="65"/>
      <c r="N93" s="14"/>
      <c r="O93" s="147">
        <v>53634</v>
      </c>
      <c r="Q93" s="4"/>
      <c r="R93" s="4"/>
      <c r="S93" s="4"/>
      <c r="T93" s="4"/>
      <c r="U93" s="4"/>
      <c r="V93" s="4"/>
      <c r="W93" s="4"/>
    </row>
    <row r="94" spans="3:23" ht="14.25" customHeight="1">
      <c r="C94" s="215" t="s">
        <v>132</v>
      </c>
      <c r="D94" s="215"/>
      <c r="E94" s="215"/>
      <c r="F94" s="62"/>
      <c r="G94" s="14"/>
      <c r="H94" s="14"/>
      <c r="J94" s="66"/>
      <c r="L94" s="14"/>
      <c r="M94" s="65"/>
      <c r="N94" s="14"/>
      <c r="O94" s="147">
        <v>17025</v>
      </c>
      <c r="Q94" s="4"/>
      <c r="R94" s="4"/>
      <c r="S94" s="4"/>
      <c r="T94" s="4"/>
      <c r="U94" s="4"/>
      <c r="V94" s="4"/>
      <c r="W94" s="4"/>
    </row>
    <row r="95" spans="3:23" ht="14.25" customHeight="1">
      <c r="C95" s="4"/>
      <c r="D95" s="14"/>
      <c r="E95" s="14"/>
      <c r="F95" s="14"/>
      <c r="G95" s="14"/>
      <c r="H95" s="14"/>
      <c r="J95" s="66"/>
      <c r="L95" s="14"/>
      <c r="M95" s="34"/>
      <c r="N95" s="14"/>
      <c r="O95" s="147"/>
      <c r="Q95" s="4"/>
      <c r="R95" s="4"/>
      <c r="S95" s="4"/>
      <c r="T95" s="4"/>
      <c r="U95" s="4"/>
      <c r="V95" s="4"/>
      <c r="W95" s="4"/>
    </row>
    <row r="96" spans="4:24" ht="14.25" customHeight="1" thickBot="1">
      <c r="D96" s="3"/>
      <c r="J96" s="67"/>
      <c r="M96" s="61"/>
      <c r="O96" s="148">
        <f>SUM(O93:O95)</f>
        <v>70659</v>
      </c>
      <c r="Q96" s="3"/>
      <c r="R96" s="192"/>
      <c r="S96" s="192"/>
      <c r="T96" s="192"/>
      <c r="U96" s="192"/>
      <c r="V96" s="192"/>
      <c r="W96" s="192"/>
      <c r="X96" s="192"/>
    </row>
    <row r="97" spans="1:24" ht="14.25" customHeight="1">
      <c r="A97" s="3"/>
      <c r="C97" s="3"/>
      <c r="D97" s="3"/>
      <c r="I97" s="38"/>
      <c r="J97" s="37"/>
      <c r="K97" s="40"/>
      <c r="M97" s="21"/>
      <c r="R97" s="192"/>
      <c r="S97" s="192"/>
      <c r="T97" s="192"/>
      <c r="U97" s="192"/>
      <c r="V97" s="192"/>
      <c r="W97" s="192"/>
      <c r="X97" s="192"/>
    </row>
    <row r="98" spans="1:26" ht="14.25" customHeight="1">
      <c r="A98" s="3">
        <v>15</v>
      </c>
      <c r="C98" s="178" t="s">
        <v>87</v>
      </c>
      <c r="D98" s="178"/>
      <c r="E98" s="178"/>
      <c r="F98" s="178"/>
      <c r="G98" s="178"/>
      <c r="H98" s="178"/>
      <c r="I98" s="178"/>
      <c r="J98" s="178"/>
      <c r="K98" s="178"/>
      <c r="L98" s="178"/>
      <c r="M98" s="178"/>
      <c r="N98" s="178"/>
      <c r="O98" s="178"/>
      <c r="Q98" s="192"/>
      <c r="R98" s="192"/>
      <c r="S98" s="192"/>
      <c r="T98" s="192"/>
      <c r="U98" s="192"/>
      <c r="V98" s="192"/>
      <c r="W98" s="192"/>
      <c r="X98" s="14"/>
      <c r="Y98" s="14"/>
      <c r="Z98" s="14"/>
    </row>
    <row r="99" spans="3:26" ht="14.25" customHeight="1">
      <c r="C99" s="14"/>
      <c r="D99" s="14"/>
      <c r="E99" s="14"/>
      <c r="F99" s="14"/>
      <c r="G99" s="14"/>
      <c r="H99" s="14"/>
      <c r="I99" s="14"/>
      <c r="J99" s="14"/>
      <c r="K99" s="14"/>
      <c r="L99" s="14"/>
      <c r="M99" s="14"/>
      <c r="N99" s="14"/>
      <c r="O99" s="14"/>
      <c r="Q99" s="4"/>
      <c r="R99" s="4"/>
      <c r="S99" s="4"/>
      <c r="T99" s="4"/>
      <c r="U99" s="4"/>
      <c r="V99" s="4"/>
      <c r="W99" s="4"/>
      <c r="X99" s="14"/>
      <c r="Y99" s="14"/>
      <c r="Z99" s="14"/>
    </row>
    <row r="100" spans="3:26" ht="60" customHeight="1">
      <c r="C100" s="14"/>
      <c r="D100" s="14"/>
      <c r="E100" s="14"/>
      <c r="F100" s="14"/>
      <c r="G100" s="14"/>
      <c r="H100" s="14"/>
      <c r="J100" s="19"/>
      <c r="L100" s="14"/>
      <c r="N100" s="14"/>
      <c r="O100" s="69" t="s">
        <v>251</v>
      </c>
      <c r="Q100" s="4"/>
      <c r="R100" s="4"/>
      <c r="S100" s="4"/>
      <c r="T100" s="4"/>
      <c r="U100" s="4"/>
      <c r="V100" s="4"/>
      <c r="W100" s="4"/>
      <c r="X100" s="14"/>
      <c r="Y100" s="14"/>
      <c r="Z100" s="14"/>
    </row>
    <row r="101" spans="3:26" ht="14.25" customHeight="1">
      <c r="C101" s="3" t="s">
        <v>135</v>
      </c>
      <c r="G101" s="3" t="s">
        <v>134</v>
      </c>
      <c r="K101" s="226" t="s">
        <v>89</v>
      </c>
      <c r="L101" s="226"/>
      <c r="M101" s="226"/>
      <c r="N101" s="12"/>
      <c r="O101" s="6" t="s">
        <v>3</v>
      </c>
      <c r="Q101" s="4"/>
      <c r="T101" s="12"/>
      <c r="U101" s="3"/>
      <c r="V101" s="12"/>
      <c r="X101" s="6"/>
      <c r="Z101" s="12"/>
    </row>
    <row r="102" spans="14:26" ht="14.25" customHeight="1">
      <c r="N102" s="12"/>
      <c r="O102" s="12"/>
      <c r="Q102" s="4"/>
      <c r="R102" s="9"/>
      <c r="S102" s="9"/>
      <c r="T102" s="12"/>
      <c r="U102" s="12"/>
      <c r="V102" s="12"/>
      <c r="X102" s="12"/>
      <c r="Z102" s="12"/>
    </row>
    <row r="103" spans="3:26" ht="14.25" customHeight="1">
      <c r="C103" s="12" t="s">
        <v>112</v>
      </c>
      <c r="D103" s="12"/>
      <c r="E103" s="12"/>
      <c r="F103" s="12"/>
      <c r="G103" s="12" t="s">
        <v>136</v>
      </c>
      <c r="H103" s="12"/>
      <c r="I103" s="12"/>
      <c r="J103" s="12"/>
      <c r="K103" s="203" t="s">
        <v>119</v>
      </c>
      <c r="L103" s="203"/>
      <c r="M103" s="203"/>
      <c r="N103" s="12"/>
      <c r="O103" s="149">
        <v>1650</v>
      </c>
      <c r="Q103" s="4"/>
      <c r="V103" s="12"/>
      <c r="X103" s="127"/>
      <c r="Z103" s="12"/>
    </row>
    <row r="104" spans="3:26" ht="14.25" customHeight="1">
      <c r="C104" s="12" t="s">
        <v>112</v>
      </c>
      <c r="D104" s="12"/>
      <c r="E104" s="12"/>
      <c r="F104" s="12"/>
      <c r="G104" s="12" t="s">
        <v>136</v>
      </c>
      <c r="H104" s="12"/>
      <c r="I104" s="12"/>
      <c r="J104" s="12"/>
      <c r="K104" s="203" t="s">
        <v>122</v>
      </c>
      <c r="L104" s="203"/>
      <c r="M104" s="203"/>
      <c r="N104" s="12"/>
      <c r="O104" s="149">
        <v>910</v>
      </c>
      <c r="Q104" s="4"/>
      <c r="V104" s="12"/>
      <c r="X104" s="127"/>
      <c r="Z104" s="12"/>
    </row>
    <row r="105" spans="3:26" ht="30" customHeight="1">
      <c r="C105" s="12" t="s">
        <v>114</v>
      </c>
      <c r="D105" s="12"/>
      <c r="E105" s="12"/>
      <c r="F105" s="12"/>
      <c r="G105" s="12" t="s">
        <v>137</v>
      </c>
      <c r="H105" s="12"/>
      <c r="I105" s="12"/>
      <c r="J105" s="12"/>
      <c r="K105" s="203" t="s">
        <v>90</v>
      </c>
      <c r="L105" s="203"/>
      <c r="M105" s="203"/>
      <c r="N105" s="12"/>
      <c r="O105" s="149">
        <v>201</v>
      </c>
      <c r="Q105" s="4"/>
      <c r="V105" s="12"/>
      <c r="X105" s="127"/>
      <c r="Z105" s="12"/>
    </row>
    <row r="106" spans="3:26" ht="30" customHeight="1">
      <c r="C106" s="12" t="s">
        <v>115</v>
      </c>
      <c r="D106" s="12"/>
      <c r="E106" s="12"/>
      <c r="F106" s="12"/>
      <c r="G106" s="12" t="s">
        <v>137</v>
      </c>
      <c r="H106" s="12"/>
      <c r="I106" s="12"/>
      <c r="J106" s="12"/>
      <c r="K106" s="203" t="s">
        <v>90</v>
      </c>
      <c r="L106" s="203"/>
      <c r="M106" s="203"/>
      <c r="N106" s="12"/>
      <c r="O106" s="149">
        <v>218</v>
      </c>
      <c r="Q106" s="4"/>
      <c r="V106" s="12"/>
      <c r="X106" s="127"/>
      <c r="Z106" s="12"/>
    </row>
    <row r="107" spans="3:26" ht="30" customHeight="1">
      <c r="C107" s="12" t="s">
        <v>116</v>
      </c>
      <c r="D107" s="12"/>
      <c r="E107" s="12"/>
      <c r="F107" s="12"/>
      <c r="G107" s="12" t="s">
        <v>137</v>
      </c>
      <c r="H107" s="12"/>
      <c r="I107" s="12"/>
      <c r="J107" s="12"/>
      <c r="K107" s="203" t="s">
        <v>90</v>
      </c>
      <c r="L107" s="203"/>
      <c r="M107" s="203"/>
      <c r="N107" s="12"/>
      <c r="O107" s="149">
        <v>57</v>
      </c>
      <c r="Q107" s="4"/>
      <c r="V107" s="12"/>
      <c r="X107" s="127"/>
      <c r="Z107" s="12"/>
    </row>
    <row r="108" spans="3:26" ht="30" customHeight="1">
      <c r="C108" s="12" t="s">
        <v>129</v>
      </c>
      <c r="D108" s="12"/>
      <c r="E108" s="12"/>
      <c r="F108" s="12"/>
      <c r="G108" s="12" t="s">
        <v>137</v>
      </c>
      <c r="H108" s="12"/>
      <c r="I108" s="12"/>
      <c r="J108" s="12"/>
      <c r="K108" s="203" t="s">
        <v>90</v>
      </c>
      <c r="L108" s="203"/>
      <c r="M108" s="203"/>
      <c r="N108" s="12"/>
      <c r="O108" s="149">
        <v>107</v>
      </c>
      <c r="Q108" s="4"/>
      <c r="V108" s="12"/>
      <c r="X108" s="127"/>
      <c r="Z108" s="12"/>
    </row>
    <row r="109" spans="3:26" ht="30" customHeight="1">
      <c r="C109" s="12" t="s">
        <v>130</v>
      </c>
      <c r="D109" s="12"/>
      <c r="E109" s="12"/>
      <c r="F109" s="12"/>
      <c r="G109" s="12" t="s">
        <v>137</v>
      </c>
      <c r="H109" s="12"/>
      <c r="I109" s="12"/>
      <c r="J109" s="12"/>
      <c r="K109" s="203" t="s">
        <v>90</v>
      </c>
      <c r="L109" s="203"/>
      <c r="M109" s="203"/>
      <c r="N109" s="12"/>
      <c r="O109" s="149">
        <v>174</v>
      </c>
      <c r="Q109" s="4"/>
      <c r="V109" s="12"/>
      <c r="X109" s="127"/>
      <c r="Z109" s="12"/>
    </row>
    <row r="110" spans="3:26" ht="30" customHeight="1">
      <c r="C110" s="12" t="s">
        <v>117</v>
      </c>
      <c r="D110" s="12"/>
      <c r="E110" s="12"/>
      <c r="F110" s="12"/>
      <c r="G110" s="12" t="s">
        <v>137</v>
      </c>
      <c r="H110" s="12"/>
      <c r="I110" s="12"/>
      <c r="J110" s="12"/>
      <c r="K110" s="203" t="s">
        <v>90</v>
      </c>
      <c r="L110" s="203"/>
      <c r="M110" s="203"/>
      <c r="N110" s="12"/>
      <c r="O110" s="149">
        <v>2521</v>
      </c>
      <c r="Q110" s="4"/>
      <c r="V110" s="12"/>
      <c r="X110" s="127"/>
      <c r="Z110" s="12"/>
    </row>
    <row r="111" spans="3:26" ht="51.75" customHeight="1">
      <c r="C111" s="203" t="s">
        <v>270</v>
      </c>
      <c r="D111" s="203"/>
      <c r="E111" s="203"/>
      <c r="F111" s="12"/>
      <c r="G111" s="12" t="s">
        <v>137</v>
      </c>
      <c r="H111" s="12"/>
      <c r="I111" s="12"/>
      <c r="J111" s="12"/>
      <c r="K111" s="203" t="s">
        <v>90</v>
      </c>
      <c r="L111" s="203"/>
      <c r="M111" s="203"/>
      <c r="N111" s="12"/>
      <c r="O111" s="149">
        <v>13309</v>
      </c>
      <c r="Q111" s="4"/>
      <c r="V111" s="12"/>
      <c r="X111" s="127"/>
      <c r="Z111" s="12"/>
    </row>
    <row r="112" spans="3:26" ht="30" customHeight="1">
      <c r="C112" s="12" t="s">
        <v>118</v>
      </c>
      <c r="D112" s="12"/>
      <c r="E112" s="12"/>
      <c r="F112" s="12"/>
      <c r="G112" s="12" t="s">
        <v>137</v>
      </c>
      <c r="H112" s="12"/>
      <c r="I112" s="12"/>
      <c r="J112" s="12"/>
      <c r="K112" s="203" t="s">
        <v>90</v>
      </c>
      <c r="L112" s="203"/>
      <c r="M112" s="203"/>
      <c r="N112" s="12"/>
      <c r="O112" s="149">
        <v>53</v>
      </c>
      <c r="Q112" s="4"/>
      <c r="V112" s="12"/>
      <c r="X112" s="127"/>
      <c r="Z112" s="12"/>
    </row>
    <row r="113" spans="3:26" ht="30" customHeight="1">
      <c r="C113" s="12" t="s">
        <v>198</v>
      </c>
      <c r="D113" s="12"/>
      <c r="E113" s="12"/>
      <c r="F113" s="12"/>
      <c r="G113" s="12" t="s">
        <v>137</v>
      </c>
      <c r="H113" s="12"/>
      <c r="I113" s="12"/>
      <c r="J113" s="12"/>
      <c r="K113" s="203" t="s">
        <v>90</v>
      </c>
      <c r="L113" s="203"/>
      <c r="M113" s="203"/>
      <c r="N113" s="12"/>
      <c r="O113" s="149">
        <v>246</v>
      </c>
      <c r="Q113" s="4"/>
      <c r="V113" s="12"/>
      <c r="X113" s="127"/>
      <c r="Z113" s="12"/>
    </row>
    <row r="114" spans="3:26" ht="14.25" customHeight="1">
      <c r="C114" s="12" t="s">
        <v>113</v>
      </c>
      <c r="D114" s="12"/>
      <c r="E114" s="12"/>
      <c r="F114" s="12"/>
      <c r="G114" s="12" t="s">
        <v>137</v>
      </c>
      <c r="H114" s="12"/>
      <c r="I114" s="12"/>
      <c r="J114" s="12"/>
      <c r="K114" s="203" t="s">
        <v>91</v>
      </c>
      <c r="L114" s="203"/>
      <c r="M114" s="203"/>
      <c r="N114" s="12"/>
      <c r="O114" s="149">
        <f>10176+2989+542</f>
        <v>13707</v>
      </c>
      <c r="Q114" s="4"/>
      <c r="V114" s="12"/>
      <c r="X114" s="127"/>
      <c r="Z114" s="12"/>
    </row>
    <row r="115" spans="3:26" ht="14.25" customHeight="1">
      <c r="C115" s="14"/>
      <c r="D115" s="14"/>
      <c r="E115" s="14"/>
      <c r="F115" s="14"/>
      <c r="G115" s="14"/>
      <c r="H115" s="14"/>
      <c r="I115" s="14"/>
      <c r="J115" s="14"/>
      <c r="K115" s="14"/>
      <c r="L115" s="14"/>
      <c r="M115" s="14"/>
      <c r="N115" s="14"/>
      <c r="O115" s="14"/>
      <c r="Q115" s="4"/>
      <c r="R115" s="4"/>
      <c r="S115" s="4"/>
      <c r="T115" s="4"/>
      <c r="U115" s="4"/>
      <c r="V115" s="4"/>
      <c r="W115" s="4"/>
      <c r="X115" s="14"/>
      <c r="Y115" s="14"/>
      <c r="Z115" s="14"/>
    </row>
    <row r="116" spans="1:26" ht="14.25" customHeight="1">
      <c r="A116" s="3">
        <v>16</v>
      </c>
      <c r="C116" s="3" t="s">
        <v>169</v>
      </c>
      <c r="D116" s="4"/>
      <c r="E116" s="4"/>
      <c r="F116" s="4"/>
      <c r="G116" s="4"/>
      <c r="H116" s="4"/>
      <c r="I116" s="4"/>
      <c r="J116" s="4"/>
      <c r="K116" s="4"/>
      <c r="L116" s="4"/>
      <c r="M116" s="4"/>
      <c r="N116" s="4"/>
      <c r="O116" s="4"/>
      <c r="Q116" s="4"/>
      <c r="R116" s="4"/>
      <c r="S116" s="4"/>
      <c r="T116" s="4"/>
      <c r="U116" s="4"/>
      <c r="V116" s="4"/>
      <c r="W116" s="4"/>
      <c r="X116" s="14"/>
      <c r="Y116" s="14"/>
      <c r="Z116" s="14"/>
    </row>
    <row r="117" spans="1:26" ht="14.25" customHeight="1">
      <c r="A117" s="3"/>
      <c r="C117" s="3"/>
      <c r="D117" s="4"/>
      <c r="E117" s="4"/>
      <c r="F117" s="4"/>
      <c r="G117" s="4"/>
      <c r="H117" s="4"/>
      <c r="I117" s="4"/>
      <c r="J117" s="4"/>
      <c r="K117" s="4"/>
      <c r="L117" s="4"/>
      <c r="M117" s="4"/>
      <c r="N117" s="4"/>
      <c r="O117" s="4"/>
      <c r="Q117" s="4"/>
      <c r="R117" s="4"/>
      <c r="S117" s="4"/>
      <c r="T117" s="4"/>
      <c r="U117" s="4"/>
      <c r="V117" s="4"/>
      <c r="W117" s="4"/>
      <c r="X117" s="14"/>
      <c r="Y117" s="14"/>
      <c r="Z117" s="14"/>
    </row>
    <row r="118" spans="1:26" ht="48.75" customHeight="1">
      <c r="A118" s="3"/>
      <c r="C118" s="192" t="s">
        <v>265</v>
      </c>
      <c r="D118" s="213"/>
      <c r="E118" s="213"/>
      <c r="F118" s="213"/>
      <c r="G118" s="213"/>
      <c r="H118" s="213"/>
      <c r="I118" s="213"/>
      <c r="J118" s="213"/>
      <c r="K118" s="213"/>
      <c r="L118" s="213"/>
      <c r="M118" s="213"/>
      <c r="N118" s="213"/>
      <c r="O118" s="213"/>
      <c r="Q118" s="4"/>
      <c r="R118" s="4"/>
      <c r="S118" s="4"/>
      <c r="T118" s="4"/>
      <c r="U118" s="4"/>
      <c r="V118" s="4"/>
      <c r="W118" s="4"/>
      <c r="X118" s="14"/>
      <c r="Y118" s="14"/>
      <c r="Z118" s="14"/>
    </row>
    <row r="119" spans="1:26" ht="14.25" customHeight="1">
      <c r="A119" s="3"/>
      <c r="C119" s="3"/>
      <c r="D119" s="4"/>
      <c r="E119" s="4"/>
      <c r="F119" s="4"/>
      <c r="G119" s="4"/>
      <c r="H119" s="4"/>
      <c r="I119" s="4"/>
      <c r="J119" s="4"/>
      <c r="K119" s="4"/>
      <c r="L119" s="4"/>
      <c r="M119" s="4"/>
      <c r="N119" s="4"/>
      <c r="O119" s="4"/>
      <c r="Q119" s="4"/>
      <c r="R119" s="4"/>
      <c r="S119" s="4"/>
      <c r="T119" s="4"/>
      <c r="U119" s="4"/>
      <c r="V119" s="4"/>
      <c r="W119" s="4"/>
      <c r="X119" s="14"/>
      <c r="Y119" s="14"/>
      <c r="Z119" s="14"/>
    </row>
    <row r="120" spans="1:26" ht="57" customHeight="1">
      <c r="A120" s="3"/>
      <c r="C120" s="192" t="s">
        <v>264</v>
      </c>
      <c r="D120" s="213"/>
      <c r="E120" s="213"/>
      <c r="F120" s="213"/>
      <c r="G120" s="213"/>
      <c r="H120" s="213"/>
      <c r="I120" s="213"/>
      <c r="J120" s="213"/>
      <c r="K120" s="213"/>
      <c r="L120" s="213"/>
      <c r="M120" s="213"/>
      <c r="N120" s="213"/>
      <c r="O120" s="213"/>
      <c r="Q120" s="4"/>
      <c r="R120" s="4"/>
      <c r="S120" s="4"/>
      <c r="T120" s="4"/>
      <c r="U120" s="4"/>
      <c r="V120" s="4"/>
      <c r="W120" s="4"/>
      <c r="X120" s="14"/>
      <c r="Y120" s="14"/>
      <c r="Z120" s="14"/>
    </row>
    <row r="121" spans="1:26" ht="14.25" customHeight="1">
      <c r="A121" s="3"/>
      <c r="C121" s="3"/>
      <c r="D121" s="4"/>
      <c r="E121" s="4"/>
      <c r="F121" s="4"/>
      <c r="G121" s="4"/>
      <c r="H121" s="4"/>
      <c r="I121" s="4"/>
      <c r="J121" s="4"/>
      <c r="K121" s="4"/>
      <c r="L121" s="4"/>
      <c r="M121" s="4"/>
      <c r="N121" s="4"/>
      <c r="O121" s="4"/>
      <c r="Q121" s="4"/>
      <c r="R121" s="4"/>
      <c r="S121" s="4"/>
      <c r="T121" s="4"/>
      <c r="U121" s="4"/>
      <c r="V121" s="4"/>
      <c r="W121" s="4"/>
      <c r="X121" s="14"/>
      <c r="Y121" s="14"/>
      <c r="Z121" s="14"/>
    </row>
    <row r="122" spans="1:26" ht="51" customHeight="1">
      <c r="A122" s="3"/>
      <c r="C122" s="192" t="s">
        <v>271</v>
      </c>
      <c r="D122" s="213"/>
      <c r="E122" s="213"/>
      <c r="F122" s="213"/>
      <c r="G122" s="213"/>
      <c r="H122" s="213"/>
      <c r="I122" s="213"/>
      <c r="J122" s="213"/>
      <c r="K122" s="213"/>
      <c r="L122" s="213"/>
      <c r="M122" s="213"/>
      <c r="N122" s="213"/>
      <c r="O122" s="213"/>
      <c r="Q122" s="4"/>
      <c r="R122" s="4"/>
      <c r="S122" s="4"/>
      <c r="T122" s="4"/>
      <c r="U122" s="4"/>
      <c r="V122" s="4"/>
      <c r="W122" s="4"/>
      <c r="X122" s="14"/>
      <c r="Y122" s="14"/>
      <c r="Z122" s="14"/>
    </row>
    <row r="123" spans="1:26" ht="12" customHeight="1">
      <c r="A123" s="3"/>
      <c r="C123" s="4"/>
      <c r="D123" s="14"/>
      <c r="E123" s="14"/>
      <c r="F123" s="14"/>
      <c r="G123" s="14"/>
      <c r="H123" s="14"/>
      <c r="I123" s="14"/>
      <c r="J123" s="14"/>
      <c r="K123" s="14"/>
      <c r="L123" s="14"/>
      <c r="M123" s="14"/>
      <c r="N123" s="14"/>
      <c r="O123" s="14"/>
      <c r="Q123" s="4"/>
      <c r="R123" s="4"/>
      <c r="S123" s="4"/>
      <c r="T123" s="4"/>
      <c r="U123" s="4"/>
      <c r="V123" s="4"/>
      <c r="W123" s="4"/>
      <c r="X123" s="14"/>
      <c r="Y123" s="14"/>
      <c r="Z123" s="14"/>
    </row>
    <row r="124" spans="1:26" ht="15.75" customHeight="1">
      <c r="A124" s="3"/>
      <c r="C124" s="4"/>
      <c r="D124" s="14"/>
      <c r="E124" s="14"/>
      <c r="F124" s="14"/>
      <c r="G124" s="14"/>
      <c r="H124" s="14"/>
      <c r="I124" s="14"/>
      <c r="J124" s="14"/>
      <c r="K124" s="14"/>
      <c r="L124" s="14"/>
      <c r="M124" s="14"/>
      <c r="N124" s="14"/>
      <c r="O124" s="14"/>
      <c r="Q124" s="4"/>
      <c r="R124" s="4"/>
      <c r="S124" s="4"/>
      <c r="T124" s="4"/>
      <c r="U124" s="4"/>
      <c r="V124" s="4"/>
      <c r="W124" s="4"/>
      <c r="X124" s="14"/>
      <c r="Y124" s="14"/>
      <c r="Z124" s="14"/>
    </row>
    <row r="125" spans="1:26" ht="14.25" customHeight="1">
      <c r="A125" s="3">
        <v>17</v>
      </c>
      <c r="C125" s="3" t="s">
        <v>123</v>
      </c>
      <c r="D125" s="14"/>
      <c r="E125" s="14"/>
      <c r="F125" s="14"/>
      <c r="G125" s="14"/>
      <c r="H125" s="14"/>
      <c r="I125" s="14"/>
      <c r="J125" s="14"/>
      <c r="K125" s="14"/>
      <c r="L125" s="14"/>
      <c r="M125" s="14"/>
      <c r="N125" s="14"/>
      <c r="O125" s="14"/>
      <c r="Q125" s="4"/>
      <c r="R125" s="4"/>
      <c r="S125" s="4"/>
      <c r="T125" s="4"/>
      <c r="U125" s="4"/>
      <c r="V125" s="4"/>
      <c r="W125" s="4"/>
      <c r="X125" s="14"/>
      <c r="Y125" s="14"/>
      <c r="Z125" s="14"/>
    </row>
    <row r="126" spans="1:26" ht="14.25">
      <c r="A126" s="3"/>
      <c r="D126" s="12"/>
      <c r="E126" s="13"/>
      <c r="F126" s="13"/>
      <c r="I126" s="200" t="s">
        <v>252</v>
      </c>
      <c r="J126" s="200"/>
      <c r="K126" s="200"/>
      <c r="M126" s="188" t="s">
        <v>102</v>
      </c>
      <c r="N126" s="188"/>
      <c r="O126" s="212"/>
      <c r="Q126" s="4"/>
      <c r="R126" s="4"/>
      <c r="S126" s="4"/>
      <c r="T126" s="4"/>
      <c r="U126" s="4"/>
      <c r="V126" s="4"/>
      <c r="W126" s="4"/>
      <c r="X126" s="14"/>
      <c r="Y126" s="14"/>
      <c r="Z126" s="14"/>
    </row>
    <row r="127" spans="1:26" ht="14.25" customHeight="1">
      <c r="A127" s="3"/>
      <c r="C127" s="12"/>
      <c r="D127" s="12"/>
      <c r="E127" s="13"/>
      <c r="F127" s="13"/>
      <c r="G127" s="7"/>
      <c r="H127" s="7"/>
      <c r="I127" s="6" t="s">
        <v>41</v>
      </c>
      <c r="J127" s="19"/>
      <c r="K127" s="6" t="s">
        <v>103</v>
      </c>
      <c r="L127" s="7"/>
      <c r="M127" s="6" t="s">
        <v>41</v>
      </c>
      <c r="O127" s="6" t="s">
        <v>103</v>
      </c>
      <c r="Q127" s="4"/>
      <c r="R127" s="4"/>
      <c r="S127" s="4"/>
      <c r="T127" s="4"/>
      <c r="U127" s="4"/>
      <c r="V127" s="4"/>
      <c r="W127" s="4"/>
      <c r="X127" s="14"/>
      <c r="Y127" s="14"/>
      <c r="Z127" s="14"/>
    </row>
    <row r="128" spans="1:26" ht="14.25" customHeight="1">
      <c r="A128" s="3"/>
      <c r="C128" s="12"/>
      <c r="D128" s="12"/>
      <c r="E128" s="13"/>
      <c r="F128" s="13"/>
      <c r="G128" s="7"/>
      <c r="H128" s="7"/>
      <c r="I128" s="6" t="s">
        <v>104</v>
      </c>
      <c r="J128" s="19"/>
      <c r="K128" s="6" t="s">
        <v>104</v>
      </c>
      <c r="L128" s="7"/>
      <c r="M128" s="6" t="s">
        <v>104</v>
      </c>
      <c r="O128" s="6" t="s">
        <v>104</v>
      </c>
      <c r="Q128" s="4"/>
      <c r="R128" s="4"/>
      <c r="S128" s="4"/>
      <c r="T128" s="4"/>
      <c r="U128" s="4"/>
      <c r="V128" s="4"/>
      <c r="W128" s="4"/>
      <c r="X128" s="14"/>
      <c r="Y128" s="14"/>
      <c r="Z128" s="14"/>
    </row>
    <row r="129" spans="1:26" ht="14.25" customHeight="1">
      <c r="A129" s="3"/>
      <c r="C129" s="12"/>
      <c r="D129" s="12"/>
      <c r="E129" s="13"/>
      <c r="F129" s="13"/>
      <c r="G129" s="7"/>
      <c r="H129" s="7"/>
      <c r="I129" s="6" t="s">
        <v>244</v>
      </c>
      <c r="J129" s="19"/>
      <c r="K129" s="6" t="s">
        <v>243</v>
      </c>
      <c r="L129" s="7"/>
      <c r="M129" s="6" t="s">
        <v>244</v>
      </c>
      <c r="O129" s="6" t="s">
        <v>243</v>
      </c>
      <c r="Q129" s="4"/>
      <c r="R129" s="4"/>
      <c r="S129" s="4"/>
      <c r="T129" s="4"/>
      <c r="U129" s="4"/>
      <c r="V129" s="4"/>
      <c r="W129" s="4"/>
      <c r="X129" s="14"/>
      <c r="Y129" s="14"/>
      <c r="Z129" s="14"/>
    </row>
    <row r="130" spans="1:26" ht="14.25" customHeight="1">
      <c r="A130" s="3"/>
      <c r="C130" s="12"/>
      <c r="D130" s="12"/>
      <c r="E130" s="13"/>
      <c r="F130" s="13"/>
      <c r="G130" s="7"/>
      <c r="H130" s="7"/>
      <c r="I130" s="7" t="s">
        <v>3</v>
      </c>
      <c r="J130" s="6"/>
      <c r="K130" s="7" t="s">
        <v>3</v>
      </c>
      <c r="L130" s="7"/>
      <c r="M130" s="7" t="s">
        <v>3</v>
      </c>
      <c r="O130" s="7" t="s">
        <v>3</v>
      </c>
      <c r="Q130" s="4"/>
      <c r="R130" s="4"/>
      <c r="S130" s="4"/>
      <c r="T130" s="4"/>
      <c r="U130" s="4"/>
      <c r="V130" s="4"/>
      <c r="W130" s="4"/>
      <c r="X130" s="14"/>
      <c r="Y130" s="14"/>
      <c r="Z130" s="14"/>
    </row>
    <row r="131" spans="1:26" ht="14.25" customHeight="1">
      <c r="A131" s="3"/>
      <c r="C131" s="217" t="s">
        <v>144</v>
      </c>
      <c r="D131" s="217"/>
      <c r="E131" s="217"/>
      <c r="F131" s="217"/>
      <c r="G131" s="217"/>
      <c r="H131" s="7"/>
      <c r="I131" s="6"/>
      <c r="J131" s="19"/>
      <c r="K131" s="6"/>
      <c r="L131" s="7"/>
      <c r="M131" s="6"/>
      <c r="O131" s="6"/>
      <c r="Q131" s="4"/>
      <c r="R131" s="4"/>
      <c r="S131" s="4"/>
      <c r="T131" s="4"/>
      <c r="U131" s="4"/>
      <c r="V131" s="4"/>
      <c r="W131" s="4"/>
      <c r="X131" s="14"/>
      <c r="Y131" s="14"/>
      <c r="Z131" s="14"/>
    </row>
    <row r="132" spans="1:26" ht="14.25" customHeight="1">
      <c r="A132" s="3"/>
      <c r="C132" s="12" t="s">
        <v>124</v>
      </c>
      <c r="D132" s="12"/>
      <c r="E132" s="13"/>
      <c r="F132" s="13"/>
      <c r="G132" s="7"/>
      <c r="H132" s="7"/>
      <c r="I132" s="134">
        <f>PL!F28</f>
        <v>25552</v>
      </c>
      <c r="J132" s="171"/>
      <c r="K132" s="134">
        <f>PL!H28</f>
        <v>21591</v>
      </c>
      <c r="L132" s="42"/>
      <c r="M132" s="134">
        <f>PL!J28</f>
        <v>98593</v>
      </c>
      <c r="N132" s="31"/>
      <c r="O132" s="134">
        <f>PL!L28</f>
        <v>49116</v>
      </c>
      <c r="Q132" s="4"/>
      <c r="R132" s="4"/>
      <c r="S132" s="4"/>
      <c r="T132" s="4"/>
      <c r="U132" s="4"/>
      <c r="V132" s="4"/>
      <c r="W132" s="4"/>
      <c r="X132" s="14"/>
      <c r="Y132" s="14"/>
      <c r="Z132" s="14"/>
    </row>
    <row r="133" spans="1:26" ht="14.25" customHeight="1">
      <c r="A133" s="3"/>
      <c r="C133" s="12" t="s">
        <v>2</v>
      </c>
      <c r="D133" s="12"/>
      <c r="E133" s="13"/>
      <c r="F133" s="13"/>
      <c r="G133" s="7"/>
      <c r="H133" s="7"/>
      <c r="I133" s="134">
        <f>PL!F33</f>
        <v>-8643</v>
      </c>
      <c r="J133" s="171"/>
      <c r="K133" s="134">
        <f>PL!H33</f>
        <v>-3792</v>
      </c>
      <c r="L133" s="42"/>
      <c r="M133" s="134">
        <f>PL!J33</f>
        <v>-28371</v>
      </c>
      <c r="N133" s="31"/>
      <c r="O133" s="134">
        <f>PL!L33</f>
        <v>-10480</v>
      </c>
      <c r="Q133" s="4"/>
      <c r="R133" s="4"/>
      <c r="S133" s="4"/>
      <c r="T133" s="4"/>
      <c r="U133" s="4"/>
      <c r="V133" s="4"/>
      <c r="W133" s="4"/>
      <c r="X133" s="14"/>
      <c r="Y133" s="14"/>
      <c r="Z133" s="14"/>
    </row>
    <row r="134" spans="1:26" ht="14.25" customHeight="1">
      <c r="A134" s="3"/>
      <c r="C134" s="12"/>
      <c r="D134" s="12"/>
      <c r="E134" s="13"/>
      <c r="F134" s="13"/>
      <c r="G134" s="7"/>
      <c r="H134" s="7"/>
      <c r="I134" s="134"/>
      <c r="J134" s="171"/>
      <c r="K134" s="134"/>
      <c r="L134" s="42"/>
      <c r="M134" s="134"/>
      <c r="N134" s="31"/>
      <c r="O134" s="134"/>
      <c r="Q134" s="4"/>
      <c r="R134" s="4"/>
      <c r="S134" s="4"/>
      <c r="T134" s="4"/>
      <c r="U134" s="4"/>
      <c r="V134" s="4"/>
      <c r="W134" s="4"/>
      <c r="X134" s="14"/>
      <c r="Y134" s="14"/>
      <c r="Z134" s="14"/>
    </row>
    <row r="135" spans="1:26" ht="14.25" customHeight="1">
      <c r="A135" s="3"/>
      <c r="C135" s="63" t="s">
        <v>138</v>
      </c>
      <c r="D135" s="12"/>
      <c r="E135" s="13"/>
      <c r="F135" s="13"/>
      <c r="G135" s="7"/>
      <c r="H135" s="7"/>
      <c r="I135" s="134">
        <f>SUM(I132:I134)</f>
        <v>16909</v>
      </c>
      <c r="J135" s="171"/>
      <c r="K135" s="134">
        <f>SUM(K132:K134)</f>
        <v>17799</v>
      </c>
      <c r="L135" s="42"/>
      <c r="M135" s="134">
        <f>SUM(M132:M134)</f>
        <v>70222</v>
      </c>
      <c r="N135" s="31"/>
      <c r="O135" s="134">
        <f>SUM(O132:O134)</f>
        <v>38636</v>
      </c>
      <c r="Q135" s="4"/>
      <c r="R135" s="4"/>
      <c r="S135" s="4"/>
      <c r="T135" s="4"/>
      <c r="U135" s="4"/>
      <c r="V135" s="4"/>
      <c r="W135" s="4"/>
      <c r="X135" s="14"/>
      <c r="Y135" s="14"/>
      <c r="Z135" s="14"/>
    </row>
    <row r="136" spans="1:26" ht="14.25" customHeight="1">
      <c r="A136" s="3"/>
      <c r="C136" s="12"/>
      <c r="D136" s="12"/>
      <c r="E136" s="13"/>
      <c r="F136" s="13"/>
      <c r="G136" s="7"/>
      <c r="H136" s="7"/>
      <c r="I136" s="134"/>
      <c r="J136" s="171"/>
      <c r="K136" s="134"/>
      <c r="L136" s="42"/>
      <c r="M136" s="134"/>
      <c r="N136" s="31"/>
      <c r="O136" s="134"/>
      <c r="Q136" s="4"/>
      <c r="R136" s="4"/>
      <c r="S136" s="4"/>
      <c r="T136" s="4"/>
      <c r="U136" s="4"/>
      <c r="V136" s="4"/>
      <c r="W136" s="4"/>
      <c r="X136" s="14"/>
      <c r="Y136" s="14"/>
      <c r="Z136" s="14"/>
    </row>
    <row r="137" spans="1:26" ht="14.25" customHeight="1">
      <c r="A137" s="3"/>
      <c r="C137" s="12" t="s">
        <v>125</v>
      </c>
      <c r="D137" s="12"/>
      <c r="E137" s="13"/>
      <c r="F137" s="13"/>
      <c r="G137" s="7"/>
      <c r="H137" s="7"/>
      <c r="I137" s="134"/>
      <c r="J137" s="171"/>
      <c r="K137" s="134"/>
      <c r="L137" s="42"/>
      <c r="M137" s="134"/>
      <c r="N137" s="31"/>
      <c r="O137" s="134"/>
      <c r="Q137" s="4"/>
      <c r="R137" s="4"/>
      <c r="S137" s="4"/>
      <c r="T137" s="4"/>
      <c r="U137" s="4"/>
      <c r="V137" s="4"/>
      <c r="W137" s="4"/>
      <c r="X137" s="14"/>
      <c r="Y137" s="14"/>
      <c r="Z137" s="14"/>
    </row>
    <row r="138" spans="1:26" ht="14.25" customHeight="1">
      <c r="A138" s="3"/>
      <c r="C138" s="12" t="s">
        <v>126</v>
      </c>
      <c r="D138" s="12"/>
      <c r="E138" s="13"/>
      <c r="F138" s="13"/>
      <c r="G138" s="7"/>
      <c r="H138" s="7"/>
      <c r="I138" s="134">
        <v>277266</v>
      </c>
      <c r="J138" s="171"/>
      <c r="K138" s="134">
        <v>208650</v>
      </c>
      <c r="L138" s="42"/>
      <c r="M138" s="134">
        <v>259512</v>
      </c>
      <c r="N138" s="31"/>
      <c r="O138" s="134">
        <v>177520</v>
      </c>
      <c r="Q138" s="4"/>
      <c r="R138" s="4"/>
      <c r="S138" s="4"/>
      <c r="T138" s="4"/>
      <c r="U138" s="4"/>
      <c r="V138" s="4"/>
      <c r="W138" s="4"/>
      <c r="X138" s="14"/>
      <c r="Y138" s="14"/>
      <c r="Z138" s="14"/>
    </row>
    <row r="139" spans="1:26" ht="14.25" customHeight="1">
      <c r="A139" s="3"/>
      <c r="C139" s="12" t="s">
        <v>127</v>
      </c>
      <c r="D139" s="12"/>
      <c r="E139" s="13"/>
      <c r="F139" s="13"/>
      <c r="G139" s="7"/>
      <c r="H139" s="7"/>
      <c r="I139" s="172">
        <v>0.0343</v>
      </c>
      <c r="J139" s="171"/>
      <c r="K139" s="172">
        <v>0.0337</v>
      </c>
      <c r="L139" s="42"/>
      <c r="M139" s="174">
        <v>0.0361</v>
      </c>
      <c r="N139" s="31"/>
      <c r="O139" s="174">
        <v>0.034</v>
      </c>
      <c r="Q139" s="4"/>
      <c r="R139" s="4"/>
      <c r="S139" s="4"/>
      <c r="T139" s="4"/>
      <c r="U139" s="4"/>
      <c r="V139" s="4"/>
      <c r="W139" s="4"/>
      <c r="X139" s="14"/>
      <c r="Y139" s="14"/>
      <c r="Z139" s="14"/>
    </row>
    <row r="140" spans="1:26" ht="14.25" customHeight="1">
      <c r="A140" s="3"/>
      <c r="C140" s="3" t="s">
        <v>128</v>
      </c>
      <c r="D140" s="12"/>
      <c r="E140" s="13"/>
      <c r="F140" s="13"/>
      <c r="G140" s="7"/>
      <c r="H140" s="7"/>
      <c r="I140" s="134">
        <f aca="true" t="shared" si="0" ref="I140:O140">I135-I141</f>
        <v>10693</v>
      </c>
      <c r="J140" s="134">
        <f t="shared" si="0"/>
        <v>0</v>
      </c>
      <c r="K140" s="134">
        <f t="shared" si="0"/>
        <v>19738</v>
      </c>
      <c r="L140" s="134">
        <f t="shared" si="0"/>
        <v>0</v>
      </c>
      <c r="M140" s="134">
        <f t="shared" si="0"/>
        <v>21216</v>
      </c>
      <c r="N140" s="134">
        <f t="shared" si="0"/>
        <v>0</v>
      </c>
      <c r="O140" s="134">
        <f t="shared" si="0"/>
        <v>38344</v>
      </c>
      <c r="Q140" s="4"/>
      <c r="R140" s="4"/>
      <c r="S140" s="4"/>
      <c r="T140" s="175">
        <f>I138*I139</f>
        <v>9510.2238</v>
      </c>
      <c r="U140" s="4"/>
      <c r="V140" s="4"/>
      <c r="W140" s="4"/>
      <c r="X140" s="14"/>
      <c r="Y140" s="14"/>
      <c r="Z140" s="14"/>
    </row>
    <row r="141" spans="1:26" ht="14.25" customHeight="1">
      <c r="A141" s="3"/>
      <c r="C141" s="3" t="s">
        <v>280</v>
      </c>
      <c r="D141" s="4"/>
      <c r="E141" s="4"/>
      <c r="F141" s="4"/>
      <c r="G141" s="4"/>
      <c r="H141" s="4"/>
      <c r="I141" s="173">
        <v>6216</v>
      </c>
      <c r="J141" s="4"/>
      <c r="K141" s="173">
        <v>-1939</v>
      </c>
      <c r="L141" s="4"/>
      <c r="M141" s="173">
        <v>49006</v>
      </c>
      <c r="N141" s="4"/>
      <c r="O141" s="173">
        <v>292</v>
      </c>
      <c r="Q141" s="4"/>
      <c r="R141" s="4"/>
      <c r="S141" s="4"/>
      <c r="T141" s="176">
        <f>I135-I140</f>
        <v>6216</v>
      </c>
      <c r="U141" s="4"/>
      <c r="V141" s="4"/>
      <c r="W141" s="4"/>
      <c r="X141" s="14"/>
      <c r="Y141" s="14"/>
      <c r="Z141" s="14"/>
    </row>
    <row r="142" spans="1:26" ht="15.75" customHeight="1">
      <c r="A142" s="3"/>
      <c r="C142" s="3"/>
      <c r="D142" s="4"/>
      <c r="E142" s="4"/>
      <c r="F142" s="4"/>
      <c r="G142" s="4"/>
      <c r="H142" s="4"/>
      <c r="I142" s="4"/>
      <c r="J142" s="4"/>
      <c r="K142" s="4"/>
      <c r="L142" s="4"/>
      <c r="M142" s="4"/>
      <c r="N142" s="4"/>
      <c r="O142" s="4"/>
      <c r="Q142" s="4"/>
      <c r="R142" s="4"/>
      <c r="S142" s="4"/>
      <c r="T142" s="4"/>
      <c r="U142" s="4"/>
      <c r="V142" s="4"/>
      <c r="W142" s="4"/>
      <c r="X142" s="14"/>
      <c r="Y142" s="14"/>
      <c r="Z142" s="14"/>
    </row>
    <row r="143" spans="1:32" ht="14.25" customHeight="1">
      <c r="A143" s="3">
        <v>18</v>
      </c>
      <c r="B143" s="3"/>
      <c r="C143" s="177" t="s">
        <v>30</v>
      </c>
      <c r="D143" s="177"/>
      <c r="E143" s="177"/>
      <c r="F143" s="177"/>
      <c r="G143" s="177"/>
      <c r="H143" s="177"/>
      <c r="I143" s="177"/>
      <c r="J143" s="177"/>
      <c r="K143" s="177"/>
      <c r="L143" s="177"/>
      <c r="M143" s="177"/>
      <c r="N143" s="214"/>
      <c r="O143" s="214"/>
      <c r="Q143" s="177"/>
      <c r="R143" s="177"/>
      <c r="S143" s="177"/>
      <c r="T143" s="177"/>
      <c r="U143" s="177"/>
      <c r="V143" s="177"/>
      <c r="W143" s="177"/>
      <c r="X143" s="177"/>
      <c r="Y143" s="177"/>
      <c r="Z143" s="177"/>
      <c r="AA143" s="177"/>
      <c r="AB143" s="177"/>
      <c r="AC143" s="177"/>
      <c r="AD143" s="214"/>
      <c r="AE143" s="214"/>
      <c r="AF143" s="214"/>
    </row>
    <row r="144" spans="13:23" ht="14.25" customHeight="1">
      <c r="M144" s="31"/>
      <c r="Q144" s="192"/>
      <c r="R144" s="192"/>
      <c r="S144" s="192"/>
      <c r="T144" s="192"/>
      <c r="U144" s="192"/>
      <c r="V144" s="192"/>
      <c r="W144" s="192"/>
    </row>
    <row r="145" spans="3:23" ht="30" customHeight="1">
      <c r="C145" s="192" t="s">
        <v>238</v>
      </c>
      <c r="D145" s="184"/>
      <c r="E145" s="184"/>
      <c r="F145" s="184"/>
      <c r="G145" s="184"/>
      <c r="H145" s="184"/>
      <c r="I145" s="184"/>
      <c r="J145" s="184"/>
      <c r="K145" s="184"/>
      <c r="L145" s="184"/>
      <c r="M145" s="184"/>
      <c r="N145" s="184"/>
      <c r="O145" s="184"/>
      <c r="Q145" s="4"/>
      <c r="R145" s="4"/>
      <c r="S145" s="4"/>
      <c r="T145" s="4"/>
      <c r="U145" s="4"/>
      <c r="V145" s="4"/>
      <c r="W145" s="4"/>
    </row>
    <row r="146" spans="9:23" ht="14.25" customHeight="1">
      <c r="I146" s="6"/>
      <c r="J146" s="19"/>
      <c r="K146" s="6"/>
      <c r="M146" s="31"/>
      <c r="Q146" s="4"/>
      <c r="R146" s="4"/>
      <c r="S146" s="4"/>
      <c r="T146" s="4"/>
      <c r="U146" s="4"/>
      <c r="V146" s="4"/>
      <c r="W146" s="4"/>
    </row>
    <row r="147" spans="9:23" ht="14.25" customHeight="1">
      <c r="I147" s="6">
        <v>2008</v>
      </c>
      <c r="J147" s="19"/>
      <c r="K147" s="6">
        <v>2008</v>
      </c>
      <c r="M147" s="31"/>
      <c r="Q147" s="4"/>
      <c r="R147" s="4"/>
      <c r="S147" s="4"/>
      <c r="T147" s="4"/>
      <c r="U147" s="4"/>
      <c r="V147" s="4"/>
      <c r="W147" s="4"/>
    </row>
    <row r="148" spans="9:23" ht="14.25" customHeight="1">
      <c r="I148" s="6" t="s">
        <v>253</v>
      </c>
      <c r="J148" s="19"/>
      <c r="K148" s="6" t="s">
        <v>220</v>
      </c>
      <c r="M148" s="216" t="s">
        <v>160</v>
      </c>
      <c r="N148" s="216"/>
      <c r="O148" s="216"/>
      <c r="Q148" s="4"/>
      <c r="R148" s="4"/>
      <c r="S148" s="4"/>
      <c r="T148" s="4"/>
      <c r="U148" s="4"/>
      <c r="V148" s="4"/>
      <c r="W148" s="4"/>
    </row>
    <row r="149" spans="9:23" ht="14.25" customHeight="1">
      <c r="I149" s="7" t="s">
        <v>3</v>
      </c>
      <c r="J149" s="6"/>
      <c r="K149" s="7" t="s">
        <v>3</v>
      </c>
      <c r="L149" s="7"/>
      <c r="M149" s="7" t="s">
        <v>3</v>
      </c>
      <c r="O149" s="6" t="s">
        <v>161</v>
      </c>
      <c r="Q149" s="4"/>
      <c r="R149" s="4"/>
      <c r="S149" s="4"/>
      <c r="T149" s="4"/>
      <c r="U149" s="4"/>
      <c r="V149" s="4"/>
      <c r="W149" s="4"/>
    </row>
    <row r="150" spans="4:23" ht="14.25" customHeight="1">
      <c r="D150" s="2" t="s">
        <v>16</v>
      </c>
      <c r="I150" s="42">
        <f>PL!F18</f>
        <v>68003</v>
      </c>
      <c r="J150" s="134"/>
      <c r="K150" s="42">
        <v>67787</v>
      </c>
      <c r="L150" s="7"/>
      <c r="M150" s="23">
        <f>I150-K150</f>
        <v>216</v>
      </c>
      <c r="N150" s="3"/>
      <c r="O150" s="150">
        <f>M150/K150*100</f>
        <v>0.31864516795255726</v>
      </c>
      <c r="Q150" s="4"/>
      <c r="R150" s="4"/>
      <c r="S150" s="4"/>
      <c r="T150" s="4"/>
      <c r="U150" s="4"/>
      <c r="V150" s="4"/>
      <c r="W150" s="4"/>
    </row>
    <row r="151" spans="4:23" ht="14.25" customHeight="1">
      <c r="D151" s="2" t="s">
        <v>19</v>
      </c>
      <c r="I151" s="42">
        <f>PL!F32</f>
        <v>26259</v>
      </c>
      <c r="J151" s="134"/>
      <c r="K151" s="42">
        <v>32790</v>
      </c>
      <c r="L151" s="7"/>
      <c r="M151" s="23">
        <f>I151-K151</f>
        <v>-6531</v>
      </c>
      <c r="N151" s="3"/>
      <c r="O151" s="150">
        <f>M151/K151*100</f>
        <v>-19.91765782250686</v>
      </c>
      <c r="Q151" s="4"/>
      <c r="R151" s="4"/>
      <c r="S151" s="4"/>
      <c r="T151" s="4"/>
      <c r="U151" s="4"/>
      <c r="V151" s="4"/>
      <c r="W151" s="4"/>
    </row>
    <row r="152" spans="13:23" ht="14.25" customHeight="1">
      <c r="M152" s="31"/>
      <c r="Q152" s="4"/>
      <c r="R152" s="4"/>
      <c r="S152" s="4"/>
      <c r="T152" s="4"/>
      <c r="U152" s="4"/>
      <c r="V152" s="4"/>
      <c r="W152" s="4"/>
    </row>
    <row r="153" spans="3:26" ht="57" customHeight="1">
      <c r="C153" s="192" t="s">
        <v>263</v>
      </c>
      <c r="D153" s="213"/>
      <c r="E153" s="213"/>
      <c r="F153" s="213"/>
      <c r="G153" s="213"/>
      <c r="H153" s="213"/>
      <c r="I153" s="213"/>
      <c r="J153" s="213"/>
      <c r="K153" s="213"/>
      <c r="L153" s="213"/>
      <c r="M153" s="213"/>
      <c r="N153" s="213"/>
      <c r="O153" s="213"/>
      <c r="Q153" s="14"/>
      <c r="R153" s="192"/>
      <c r="S153" s="192"/>
      <c r="T153" s="192"/>
      <c r="U153" s="192"/>
      <c r="V153" s="192"/>
      <c r="W153" s="192"/>
      <c r="X153" s="192"/>
      <c r="Y153" s="14"/>
      <c r="Z153" s="14"/>
    </row>
    <row r="154" spans="3:26" ht="14.25" customHeight="1">
      <c r="C154" s="4"/>
      <c r="D154" s="4"/>
      <c r="E154" s="4"/>
      <c r="F154" s="4"/>
      <c r="G154" s="4"/>
      <c r="H154" s="4"/>
      <c r="I154" s="4"/>
      <c r="J154" s="4"/>
      <c r="K154" s="4"/>
      <c r="L154" s="4"/>
      <c r="M154" s="4"/>
      <c r="N154" s="4"/>
      <c r="O154" s="4"/>
      <c r="Q154" s="14"/>
      <c r="R154" s="223"/>
      <c r="S154" s="223"/>
      <c r="T154" s="223"/>
      <c r="U154" s="223"/>
      <c r="V154" s="223"/>
      <c r="W154" s="223"/>
      <c r="X154" s="223"/>
      <c r="Y154" s="14"/>
      <c r="Z154" s="14"/>
    </row>
    <row r="155" spans="1:24" ht="14.25" customHeight="1">
      <c r="A155" s="63">
        <v>19</v>
      </c>
      <c r="B155" s="3"/>
      <c r="C155" s="3" t="s">
        <v>8</v>
      </c>
      <c r="D155" s="3"/>
      <c r="M155" s="31"/>
      <c r="Q155" s="3"/>
      <c r="R155" s="223"/>
      <c r="S155" s="223"/>
      <c r="T155" s="223"/>
      <c r="U155" s="223"/>
      <c r="V155" s="223"/>
      <c r="W155" s="223"/>
      <c r="X155" s="223"/>
    </row>
    <row r="156" spans="13:24" ht="14.25" customHeight="1">
      <c r="M156" s="31"/>
      <c r="R156" s="223"/>
      <c r="S156" s="223"/>
      <c r="T156" s="223"/>
      <c r="U156" s="223"/>
      <c r="V156" s="223"/>
      <c r="W156" s="223"/>
      <c r="X156" s="223"/>
    </row>
    <row r="157" spans="3:24" ht="49.5" customHeight="1">
      <c r="C157" s="192" t="s">
        <v>281</v>
      </c>
      <c r="D157" s="192"/>
      <c r="E157" s="192"/>
      <c r="F157" s="192"/>
      <c r="G157" s="192"/>
      <c r="H157" s="192"/>
      <c r="I157" s="192"/>
      <c r="J157" s="192"/>
      <c r="K157" s="192"/>
      <c r="L157" s="192"/>
      <c r="M157" s="192"/>
      <c r="N157" s="192"/>
      <c r="O157" s="192"/>
      <c r="R157" s="223"/>
      <c r="S157" s="223"/>
      <c r="T157" s="223"/>
      <c r="U157" s="223"/>
      <c r="V157" s="223"/>
      <c r="W157" s="223"/>
      <c r="X157" s="223"/>
    </row>
    <row r="158" spans="13:24" ht="14.25" customHeight="1">
      <c r="M158" s="31"/>
      <c r="R158" s="4"/>
      <c r="S158" s="4"/>
      <c r="T158" s="4"/>
      <c r="U158" s="4"/>
      <c r="V158" s="4"/>
      <c r="W158" s="4"/>
      <c r="X158" s="4"/>
    </row>
    <row r="159" spans="1:24" ht="14.25" customHeight="1">
      <c r="A159" s="63">
        <v>20</v>
      </c>
      <c r="B159" s="3"/>
      <c r="C159" s="3" t="s">
        <v>50</v>
      </c>
      <c r="D159" s="3"/>
      <c r="M159" s="31"/>
      <c r="Q159" s="3"/>
      <c r="R159" s="192"/>
      <c r="S159" s="192"/>
      <c r="T159" s="192"/>
      <c r="U159" s="192"/>
      <c r="V159" s="192"/>
      <c r="W159" s="192"/>
      <c r="X159" s="192"/>
    </row>
    <row r="161" spans="3:15" ht="14.25" customHeight="1">
      <c r="C161" s="192" t="s">
        <v>168</v>
      </c>
      <c r="D161" s="192"/>
      <c r="E161" s="192"/>
      <c r="F161" s="192"/>
      <c r="G161" s="192"/>
      <c r="H161" s="192"/>
      <c r="I161" s="192"/>
      <c r="J161" s="192"/>
      <c r="K161" s="192"/>
      <c r="L161" s="192"/>
      <c r="M161" s="192"/>
      <c r="N161" s="192"/>
      <c r="O161" s="192"/>
    </row>
    <row r="162" spans="3:15" ht="14.25" customHeight="1">
      <c r="C162" s="4"/>
      <c r="D162" s="4"/>
      <c r="E162" s="4"/>
      <c r="F162" s="4"/>
      <c r="G162" s="4"/>
      <c r="H162" s="4"/>
      <c r="I162" s="4"/>
      <c r="J162" s="4"/>
      <c r="K162" s="4"/>
      <c r="L162" s="4"/>
      <c r="M162" s="4"/>
      <c r="N162" s="4"/>
      <c r="O162" s="4"/>
    </row>
    <row r="163" spans="1:17" ht="14.25" customHeight="1">
      <c r="A163" s="63">
        <v>21</v>
      </c>
      <c r="B163" s="3"/>
      <c r="C163" s="3" t="s">
        <v>2</v>
      </c>
      <c r="D163" s="3"/>
      <c r="M163" s="31"/>
      <c r="Q163" s="3"/>
    </row>
    <row r="164" spans="1:13" ht="14.25" customHeight="1">
      <c r="A164" s="3"/>
      <c r="B164" s="3"/>
      <c r="C164" s="3"/>
      <c r="D164" s="3"/>
      <c r="M164" s="31"/>
    </row>
    <row r="165" spans="1:32" ht="14.25" customHeight="1">
      <c r="A165" s="3"/>
      <c r="B165" s="3"/>
      <c r="D165" s="12"/>
      <c r="E165" s="13"/>
      <c r="F165" s="13"/>
      <c r="I165" s="200" t="s">
        <v>252</v>
      </c>
      <c r="J165" s="200"/>
      <c r="K165" s="200"/>
      <c r="M165" s="188" t="s">
        <v>102</v>
      </c>
      <c r="N165" s="188"/>
      <c r="O165" s="212"/>
      <c r="Q165" s="151"/>
      <c r="R165" s="151"/>
      <c r="S165" s="151"/>
      <c r="T165" s="151"/>
      <c r="U165" s="152"/>
      <c r="V165" s="152"/>
      <c r="W165" s="21"/>
      <c r="X165" s="21"/>
      <c r="Y165" s="221"/>
      <c r="Z165" s="221"/>
      <c r="AA165" s="221"/>
      <c r="AB165" s="21"/>
      <c r="AC165" s="219"/>
      <c r="AD165" s="219"/>
      <c r="AE165" s="219"/>
      <c r="AF165" s="220"/>
    </row>
    <row r="166" spans="1:32" ht="14.25" customHeight="1">
      <c r="A166" s="3"/>
      <c r="B166" s="3"/>
      <c r="C166" s="12"/>
      <c r="D166" s="12"/>
      <c r="E166" s="13"/>
      <c r="F166" s="13"/>
      <c r="G166" s="7"/>
      <c r="H166" s="7"/>
      <c r="I166" s="6" t="s">
        <v>41</v>
      </c>
      <c r="J166" s="19"/>
      <c r="K166" s="6" t="s">
        <v>103</v>
      </c>
      <c r="L166" s="7"/>
      <c r="M166" s="6" t="s">
        <v>41</v>
      </c>
      <c r="O166" s="6" t="s">
        <v>103</v>
      </c>
      <c r="Q166" s="151"/>
      <c r="R166" s="151"/>
      <c r="S166" s="151"/>
      <c r="T166" s="151"/>
      <c r="U166" s="152"/>
      <c r="V166" s="152"/>
      <c r="W166" s="153"/>
      <c r="X166" s="153"/>
      <c r="Y166" s="153"/>
      <c r="Z166" s="154"/>
      <c r="AA166" s="153"/>
      <c r="AB166" s="153"/>
      <c r="AC166" s="153"/>
      <c r="AD166" s="17"/>
      <c r="AE166" s="21"/>
      <c r="AF166" s="153"/>
    </row>
    <row r="167" spans="1:32" ht="14.25" customHeight="1">
      <c r="A167" s="3"/>
      <c r="B167" s="3"/>
      <c r="C167" s="12"/>
      <c r="D167" s="12"/>
      <c r="E167" s="13"/>
      <c r="F167" s="13"/>
      <c r="G167" s="7"/>
      <c r="H167" s="7"/>
      <c r="I167" s="6" t="s">
        <v>104</v>
      </c>
      <c r="J167" s="19"/>
      <c r="K167" s="6" t="s">
        <v>104</v>
      </c>
      <c r="L167" s="7"/>
      <c r="M167" s="6" t="s">
        <v>104</v>
      </c>
      <c r="O167" s="6" t="s">
        <v>104</v>
      </c>
      <c r="Q167" s="151"/>
      <c r="R167" s="151"/>
      <c r="S167" s="151"/>
      <c r="T167" s="151"/>
      <c r="U167" s="152"/>
      <c r="V167" s="152"/>
      <c r="W167" s="153"/>
      <c r="X167" s="153"/>
      <c r="Y167" s="153"/>
      <c r="Z167" s="154"/>
      <c r="AA167" s="153"/>
      <c r="AB167" s="153"/>
      <c r="AC167" s="153"/>
      <c r="AD167" s="17"/>
      <c r="AE167" s="21"/>
      <c r="AF167" s="153"/>
    </row>
    <row r="168" spans="3:32" ht="14.25" customHeight="1">
      <c r="C168" s="12"/>
      <c r="D168" s="12"/>
      <c r="E168" s="13"/>
      <c r="F168" s="13"/>
      <c r="G168" s="7"/>
      <c r="H168" s="7"/>
      <c r="I168" s="6" t="s">
        <v>244</v>
      </c>
      <c r="J168" s="19"/>
      <c r="K168" s="6" t="s">
        <v>243</v>
      </c>
      <c r="L168" s="7"/>
      <c r="M168" s="6" t="s">
        <v>244</v>
      </c>
      <c r="O168" s="6" t="s">
        <v>243</v>
      </c>
      <c r="Q168" s="151"/>
      <c r="R168" s="151"/>
      <c r="S168" s="151"/>
      <c r="T168" s="151"/>
      <c r="U168" s="152"/>
      <c r="V168" s="152"/>
      <c r="W168" s="153"/>
      <c r="X168" s="153"/>
      <c r="Y168" s="153"/>
      <c r="Z168" s="154"/>
      <c r="AA168" s="153"/>
      <c r="AB168" s="153"/>
      <c r="AC168" s="153"/>
      <c r="AD168" s="17"/>
      <c r="AE168" s="21"/>
      <c r="AF168" s="153"/>
    </row>
    <row r="169" spans="3:32" ht="14.25" customHeight="1">
      <c r="C169" s="12"/>
      <c r="D169" s="12"/>
      <c r="E169" s="6"/>
      <c r="F169" s="6"/>
      <c r="G169" s="7"/>
      <c r="H169" s="7"/>
      <c r="I169" s="7" t="s">
        <v>3</v>
      </c>
      <c r="J169" s="6"/>
      <c r="K169" s="7" t="s">
        <v>3</v>
      </c>
      <c r="L169" s="7"/>
      <c r="M169" s="7" t="s">
        <v>3</v>
      </c>
      <c r="O169" s="7" t="s">
        <v>3</v>
      </c>
      <c r="Q169" s="151"/>
      <c r="R169" s="151"/>
      <c r="S169" s="151"/>
      <c r="T169" s="151"/>
      <c r="U169" s="17"/>
      <c r="V169" s="17"/>
      <c r="W169" s="153"/>
      <c r="X169" s="153"/>
      <c r="Y169" s="153"/>
      <c r="Z169" s="17"/>
      <c r="AA169" s="153"/>
      <c r="AB169" s="153"/>
      <c r="AC169" s="153"/>
      <c r="AD169" s="17"/>
      <c r="AE169" s="21"/>
      <c r="AF169" s="153"/>
    </row>
    <row r="170" spans="3:32" ht="14.25" customHeight="1">
      <c r="C170" s="12"/>
      <c r="D170" s="12"/>
      <c r="E170" s="4"/>
      <c r="F170" s="4"/>
      <c r="G170" s="4"/>
      <c r="H170" s="4"/>
      <c r="I170" s="11"/>
      <c r="J170" s="4"/>
      <c r="K170" s="17"/>
      <c r="L170" s="4"/>
      <c r="M170" s="4"/>
      <c r="O170" s="17"/>
      <c r="Q170" s="151"/>
      <c r="R170" s="151"/>
      <c r="S170" s="151"/>
      <c r="T170" s="151"/>
      <c r="U170" s="32"/>
      <c r="V170" s="32"/>
      <c r="W170" s="32"/>
      <c r="X170" s="32"/>
      <c r="Y170" s="33"/>
      <c r="Z170" s="32"/>
      <c r="AA170" s="17"/>
      <c r="AB170" s="32"/>
      <c r="AC170" s="32"/>
      <c r="AD170" s="17"/>
      <c r="AE170" s="21"/>
      <c r="AF170" s="17"/>
    </row>
    <row r="171" spans="3:32" ht="14.25" customHeight="1">
      <c r="C171" s="203" t="s">
        <v>41</v>
      </c>
      <c r="D171" s="203"/>
      <c r="E171" s="32"/>
      <c r="F171" s="32"/>
      <c r="G171" s="34"/>
      <c r="H171" s="34"/>
      <c r="I171" s="34">
        <v>8887</v>
      </c>
      <c r="J171" s="32"/>
      <c r="K171" s="34">
        <v>3437</v>
      </c>
      <c r="L171" s="34"/>
      <c r="M171" s="34">
        <f>21941+5214+2105</f>
        <v>29260</v>
      </c>
      <c r="N171" s="35"/>
      <c r="O171" s="34">
        <v>11106</v>
      </c>
      <c r="Q171" s="218"/>
      <c r="R171" s="218"/>
      <c r="S171" s="218"/>
      <c r="T171" s="218"/>
      <c r="U171" s="218"/>
      <c r="V171" s="32"/>
      <c r="W171" s="34"/>
      <c r="X171" s="34"/>
      <c r="Y171" s="34"/>
      <c r="Z171" s="32"/>
      <c r="AA171" s="35"/>
      <c r="AB171" s="34"/>
      <c r="AC171" s="34"/>
      <c r="AD171" s="153"/>
      <c r="AE171" s="35"/>
      <c r="AF171" s="35"/>
    </row>
    <row r="172" spans="3:32" ht="14.25" customHeight="1">
      <c r="C172" s="203" t="s">
        <v>42</v>
      </c>
      <c r="D172" s="203"/>
      <c r="E172" s="32"/>
      <c r="F172" s="32"/>
      <c r="G172" s="34"/>
      <c r="H172" s="34"/>
      <c r="I172" s="34">
        <v>-244</v>
      </c>
      <c r="J172" s="32"/>
      <c r="K172" s="34">
        <v>355</v>
      </c>
      <c r="L172" s="34"/>
      <c r="M172" s="34">
        <v>-889</v>
      </c>
      <c r="N172" s="35"/>
      <c r="O172" s="34">
        <v>-626</v>
      </c>
      <c r="Q172" s="218"/>
      <c r="R172" s="218"/>
      <c r="S172" s="218"/>
      <c r="T172" s="218"/>
      <c r="U172" s="218"/>
      <c r="V172" s="32"/>
      <c r="W172" s="34"/>
      <c r="X172" s="34"/>
      <c r="Y172" s="34"/>
      <c r="Z172" s="32"/>
      <c r="AA172" s="35"/>
      <c r="AB172" s="34"/>
      <c r="AC172" s="34"/>
      <c r="AD172" s="153"/>
      <c r="AE172" s="35"/>
      <c r="AF172" s="35"/>
    </row>
    <row r="173" spans="3:32" ht="14.25" customHeight="1">
      <c r="C173" s="203"/>
      <c r="D173" s="203"/>
      <c r="E173" s="203"/>
      <c r="F173" s="32"/>
      <c r="G173" s="34"/>
      <c r="H173" s="34"/>
      <c r="I173" s="34"/>
      <c r="J173" s="32"/>
      <c r="K173" s="34"/>
      <c r="L173" s="34"/>
      <c r="M173" s="34"/>
      <c r="N173" s="35"/>
      <c r="O173" s="34"/>
      <c r="Q173" s="218"/>
      <c r="R173" s="218"/>
      <c r="S173" s="218"/>
      <c r="T173" s="218"/>
      <c r="U173" s="218"/>
      <c r="V173" s="32"/>
      <c r="W173" s="34"/>
      <c r="X173" s="34"/>
      <c r="Y173" s="34"/>
      <c r="Z173" s="32"/>
      <c r="AA173" s="35"/>
      <c r="AB173" s="34"/>
      <c r="AC173" s="34"/>
      <c r="AD173" s="153"/>
      <c r="AE173" s="35"/>
      <c r="AF173" s="35"/>
    </row>
    <row r="174" spans="3:32" ht="14.25" customHeight="1" thickBot="1">
      <c r="C174" s="36"/>
      <c r="D174" s="36"/>
      <c r="E174" s="37"/>
      <c r="F174" s="37"/>
      <c r="G174" s="38"/>
      <c r="H174" s="38"/>
      <c r="I174" s="39">
        <f>SUM(I171:I173)</f>
        <v>8643</v>
      </c>
      <c r="J174" s="37"/>
      <c r="K174" s="39">
        <f>SUM(K171:K173)</f>
        <v>3792</v>
      </c>
      <c r="L174" s="38"/>
      <c r="M174" s="39">
        <f>SUM(M171:M173)</f>
        <v>28371</v>
      </c>
      <c r="N174" s="36"/>
      <c r="O174" s="39">
        <f>SUM(O171:O173)</f>
        <v>10480</v>
      </c>
      <c r="Q174" s="37"/>
      <c r="R174" s="40">
        <f>M174+PL!J33</f>
        <v>0</v>
      </c>
      <c r="S174" s="37"/>
      <c r="T174" s="37"/>
      <c r="U174" s="37"/>
      <c r="V174" s="37"/>
      <c r="W174" s="38"/>
      <c r="X174" s="38"/>
      <c r="Y174" s="38"/>
      <c r="Z174" s="37"/>
      <c r="AA174" s="40"/>
      <c r="AB174" s="38"/>
      <c r="AC174" s="38"/>
      <c r="AD174" s="41"/>
      <c r="AE174" s="37"/>
      <c r="AF174" s="40"/>
    </row>
    <row r="175" spans="3:32" ht="14.25" customHeight="1">
      <c r="C175" s="36"/>
      <c r="D175" s="36"/>
      <c r="E175" s="37"/>
      <c r="F175" s="37"/>
      <c r="G175" s="38"/>
      <c r="H175" s="38"/>
      <c r="I175" s="155"/>
      <c r="J175" s="37"/>
      <c r="K175" s="156"/>
      <c r="L175" s="38"/>
      <c r="M175" s="38"/>
      <c r="N175" s="36"/>
      <c r="O175" s="40"/>
      <c r="Q175" s="37"/>
      <c r="R175" s="37"/>
      <c r="S175" s="37"/>
      <c r="T175" s="37"/>
      <c r="U175" s="37"/>
      <c r="V175" s="37"/>
      <c r="W175" s="38"/>
      <c r="X175" s="38"/>
      <c r="Y175" s="38"/>
      <c r="Z175" s="37"/>
      <c r="AA175" s="40"/>
      <c r="AB175" s="38"/>
      <c r="AC175" s="38"/>
      <c r="AD175" s="41"/>
      <c r="AE175" s="37"/>
      <c r="AF175" s="40"/>
    </row>
    <row r="176" spans="3:32" ht="60" customHeight="1">
      <c r="C176" s="192" t="s">
        <v>272</v>
      </c>
      <c r="D176" s="192"/>
      <c r="E176" s="192"/>
      <c r="F176" s="192"/>
      <c r="G176" s="192"/>
      <c r="H176" s="192"/>
      <c r="I176" s="192"/>
      <c r="J176" s="192"/>
      <c r="K176" s="192"/>
      <c r="L176" s="192"/>
      <c r="M176" s="192"/>
      <c r="N176" s="192"/>
      <c r="O176" s="192"/>
      <c r="Q176" s="37"/>
      <c r="R176" s="37"/>
      <c r="S176" s="37"/>
      <c r="T176" s="37"/>
      <c r="U176" s="37"/>
      <c r="V176" s="37"/>
      <c r="W176" s="38"/>
      <c r="X176" s="38"/>
      <c r="Y176" s="38"/>
      <c r="Z176" s="37"/>
      <c r="AA176" s="40"/>
      <c r="AB176" s="38"/>
      <c r="AC176" s="38"/>
      <c r="AD176" s="41"/>
      <c r="AE176" s="37"/>
      <c r="AF176" s="40"/>
    </row>
    <row r="177" spans="3:32" ht="14.25" customHeight="1">
      <c r="C177" s="36"/>
      <c r="D177" s="36"/>
      <c r="E177" s="37"/>
      <c r="F177" s="37"/>
      <c r="G177" s="38"/>
      <c r="H177" s="38"/>
      <c r="I177" s="38"/>
      <c r="J177" s="37"/>
      <c r="K177" s="40"/>
      <c r="L177" s="38"/>
      <c r="M177" s="38"/>
      <c r="N177" s="36"/>
      <c r="O177" s="40"/>
      <c r="Q177" s="37"/>
      <c r="R177" s="37"/>
      <c r="S177" s="37"/>
      <c r="T177" s="37"/>
      <c r="U177" s="37"/>
      <c r="V177" s="37"/>
      <c r="W177" s="38"/>
      <c r="X177" s="38"/>
      <c r="Y177" s="38"/>
      <c r="Z177" s="37"/>
      <c r="AA177" s="40"/>
      <c r="AB177" s="38"/>
      <c r="AC177" s="38"/>
      <c r="AD177" s="41"/>
      <c r="AE177" s="37"/>
      <c r="AF177" s="40"/>
    </row>
    <row r="178" spans="1:35" ht="14.25" customHeight="1">
      <c r="A178" s="3">
        <v>22</v>
      </c>
      <c r="B178" s="3"/>
      <c r="C178" s="15" t="s">
        <v>141</v>
      </c>
      <c r="Q178" s="15"/>
      <c r="R178" s="12"/>
      <c r="T178" s="14"/>
      <c r="V178" s="213"/>
      <c r="W178" s="214"/>
      <c r="X178" s="214"/>
      <c r="Y178" s="214"/>
      <c r="Z178" s="214"/>
      <c r="AA178" s="214"/>
      <c r="AB178" s="214"/>
      <c r="AC178" s="214"/>
      <c r="AD178" s="214"/>
      <c r="AE178" s="214"/>
      <c r="AF178" s="214"/>
      <c r="AG178" s="214"/>
      <c r="AH178" s="214"/>
      <c r="AI178" s="214"/>
    </row>
    <row r="179" spans="1:35" ht="14.25" customHeight="1">
      <c r="A179" s="63"/>
      <c r="B179" s="3"/>
      <c r="C179" s="15"/>
      <c r="Q179" s="15"/>
      <c r="R179" s="12"/>
      <c r="T179" s="14"/>
      <c r="V179" s="14"/>
      <c r="W179" s="85"/>
      <c r="X179" s="85"/>
      <c r="Y179" s="85"/>
      <c r="Z179" s="85"/>
      <c r="AA179" s="85"/>
      <c r="AB179" s="85"/>
      <c r="AC179" s="85"/>
      <c r="AD179" s="85"/>
      <c r="AE179" s="85"/>
      <c r="AF179" s="85"/>
      <c r="AG179" s="85"/>
      <c r="AH179" s="85"/>
      <c r="AI179" s="85"/>
    </row>
    <row r="180" spans="3:33" ht="14.25" customHeight="1">
      <c r="C180" s="182" t="s">
        <v>196</v>
      </c>
      <c r="D180" s="182"/>
      <c r="E180" s="182"/>
      <c r="F180" s="182"/>
      <c r="G180" s="182"/>
      <c r="H180" s="182"/>
      <c r="I180" s="182"/>
      <c r="J180" s="182"/>
      <c r="K180" s="182"/>
      <c r="L180" s="182"/>
      <c r="M180" s="182"/>
      <c r="N180" s="182"/>
      <c r="O180" s="182"/>
      <c r="R180" s="182"/>
      <c r="S180" s="182"/>
      <c r="T180" s="182"/>
      <c r="U180" s="182"/>
      <c r="V180" s="182"/>
      <c r="W180" s="182"/>
      <c r="X180" s="182"/>
      <c r="Y180" s="182"/>
      <c r="Z180" s="182"/>
      <c r="AA180" s="182"/>
      <c r="AB180" s="182"/>
      <c r="AC180" s="182"/>
      <c r="AD180" s="182"/>
      <c r="AE180" s="182"/>
      <c r="AF180" s="182"/>
      <c r="AG180" s="182"/>
    </row>
    <row r="181" spans="3:33" ht="14.25" customHeight="1">
      <c r="C181" s="75"/>
      <c r="D181" s="75"/>
      <c r="E181" s="75"/>
      <c r="F181" s="75"/>
      <c r="G181" s="75"/>
      <c r="H181" s="75"/>
      <c r="I181" s="75"/>
      <c r="J181" s="75"/>
      <c r="K181" s="75"/>
      <c r="L181" s="75"/>
      <c r="M181" s="75"/>
      <c r="N181" s="75"/>
      <c r="O181" s="75"/>
      <c r="R181" s="75"/>
      <c r="S181" s="75"/>
      <c r="T181" s="75"/>
      <c r="U181" s="75"/>
      <c r="V181" s="75"/>
      <c r="W181" s="75"/>
      <c r="X181" s="75"/>
      <c r="Y181" s="75"/>
      <c r="Z181" s="75"/>
      <c r="AA181" s="75"/>
      <c r="AB181" s="75"/>
      <c r="AC181" s="75"/>
      <c r="AD181" s="75"/>
      <c r="AE181" s="75"/>
      <c r="AF181" s="75"/>
      <c r="AG181" s="75"/>
    </row>
    <row r="182" spans="1:35" ht="14.25" customHeight="1">
      <c r="A182" s="3">
        <v>23</v>
      </c>
      <c r="C182" s="177" t="s">
        <v>139</v>
      </c>
      <c r="D182" s="177"/>
      <c r="E182" s="177"/>
      <c r="F182" s="177"/>
      <c r="G182" s="177"/>
      <c r="H182" s="177"/>
      <c r="I182" s="177"/>
      <c r="J182" s="177"/>
      <c r="K182" s="177"/>
      <c r="L182" s="177"/>
      <c r="M182" s="177"/>
      <c r="N182" s="214"/>
      <c r="O182" s="214"/>
      <c r="R182" s="12"/>
      <c r="T182" s="14"/>
      <c r="V182" s="213"/>
      <c r="W182" s="214"/>
      <c r="X182" s="214"/>
      <c r="Y182" s="214"/>
      <c r="Z182" s="214"/>
      <c r="AA182" s="214"/>
      <c r="AB182" s="214"/>
      <c r="AC182" s="214"/>
      <c r="AD182" s="214"/>
      <c r="AE182" s="214"/>
      <c r="AF182" s="214"/>
      <c r="AG182" s="214"/>
      <c r="AH182" s="214"/>
      <c r="AI182" s="214"/>
    </row>
    <row r="183" spans="1:35" ht="14.25" customHeight="1">
      <c r="A183" s="3"/>
      <c r="B183" s="3"/>
      <c r="D183" s="215"/>
      <c r="E183" s="215"/>
      <c r="F183" s="215"/>
      <c r="G183" s="215"/>
      <c r="H183" s="215"/>
      <c r="I183" s="215"/>
      <c r="J183" s="215"/>
      <c r="K183" s="215"/>
      <c r="L183" s="215"/>
      <c r="M183" s="215"/>
      <c r="N183" s="215"/>
      <c r="O183" s="215"/>
      <c r="R183" s="12"/>
      <c r="T183" s="14"/>
      <c r="V183" s="14"/>
      <c r="W183" s="12"/>
      <c r="X183" s="12"/>
      <c r="Y183" s="12"/>
      <c r="Z183" s="12"/>
      <c r="AA183" s="12"/>
      <c r="AB183" s="12"/>
      <c r="AC183" s="12"/>
      <c r="AD183" s="12"/>
      <c r="AE183" s="12"/>
      <c r="AF183" s="12"/>
      <c r="AG183" s="12"/>
      <c r="AH183" s="12"/>
      <c r="AI183" s="12"/>
    </row>
    <row r="184" spans="1:35" ht="14.25" customHeight="1">
      <c r="A184" s="3"/>
      <c r="B184" s="3"/>
      <c r="C184" s="214" t="s">
        <v>140</v>
      </c>
      <c r="D184" s="214"/>
      <c r="E184" s="214"/>
      <c r="F184" s="214"/>
      <c r="G184" s="214"/>
      <c r="H184" s="214"/>
      <c r="I184" s="214"/>
      <c r="J184" s="214"/>
      <c r="K184" s="214"/>
      <c r="L184" s="214"/>
      <c r="M184" s="214"/>
      <c r="N184" s="214"/>
      <c r="O184" s="214"/>
      <c r="R184" s="12"/>
      <c r="T184" s="14"/>
      <c r="V184" s="14"/>
      <c r="W184" s="12"/>
      <c r="X184" s="12"/>
      <c r="Y184" s="12"/>
      <c r="Z184" s="12"/>
      <c r="AA184" s="12"/>
      <c r="AB184" s="12"/>
      <c r="AC184" s="12"/>
      <c r="AD184" s="12"/>
      <c r="AE184" s="12"/>
      <c r="AF184" s="12"/>
      <c r="AG184" s="12"/>
      <c r="AH184" s="12"/>
      <c r="AI184" s="12"/>
    </row>
    <row r="185" spans="7:35" ht="14.25" customHeight="1">
      <c r="G185" s="42"/>
      <c r="I185" s="30"/>
      <c r="K185" s="24"/>
      <c r="L185" s="3"/>
      <c r="M185" s="24"/>
      <c r="N185" s="3"/>
      <c r="O185" s="24"/>
      <c r="R185" s="12"/>
      <c r="T185" s="14"/>
      <c r="V185" s="14"/>
      <c r="W185" s="85"/>
      <c r="X185" s="85"/>
      <c r="Y185" s="85"/>
      <c r="Z185" s="85"/>
      <c r="AA185" s="85"/>
      <c r="AB185" s="85"/>
      <c r="AC185" s="85"/>
      <c r="AD185" s="85"/>
      <c r="AE185" s="85"/>
      <c r="AF185" s="85"/>
      <c r="AG185" s="85"/>
      <c r="AH185" s="85"/>
      <c r="AI185" s="85"/>
    </row>
    <row r="186" spans="1:35" s="3" customFormat="1" ht="14.25" customHeight="1">
      <c r="A186" s="3">
        <v>24</v>
      </c>
      <c r="C186" s="3" t="s">
        <v>56</v>
      </c>
      <c r="E186" s="44"/>
      <c r="F186" s="44"/>
      <c r="G186" s="44"/>
      <c r="H186" s="44"/>
      <c r="I186" s="44"/>
      <c r="J186" s="44"/>
      <c r="K186" s="44"/>
      <c r="L186" s="44"/>
      <c r="M186" s="44"/>
      <c r="R186" s="213"/>
      <c r="S186" s="213"/>
      <c r="T186" s="213"/>
      <c r="U186" s="213"/>
      <c r="V186" s="213"/>
      <c r="W186" s="213"/>
      <c r="X186" s="213"/>
      <c r="Y186" s="213"/>
      <c r="Z186" s="213"/>
      <c r="AA186" s="213"/>
      <c r="AB186" s="213"/>
      <c r="AC186" s="213"/>
      <c r="AD186" s="213"/>
      <c r="AE186" s="213"/>
      <c r="AF186" s="213"/>
      <c r="AG186" s="213"/>
      <c r="AH186" s="213"/>
      <c r="AI186" s="213"/>
    </row>
    <row r="187" spans="5:35" s="3" customFormat="1" ht="14.25" customHeight="1">
      <c r="E187" s="44"/>
      <c r="F187" s="44"/>
      <c r="G187" s="44"/>
      <c r="H187" s="44"/>
      <c r="I187" s="44"/>
      <c r="J187" s="44"/>
      <c r="K187" s="44"/>
      <c r="L187" s="44"/>
      <c r="M187" s="44"/>
      <c r="R187" s="14"/>
      <c r="S187" s="14"/>
      <c r="T187" s="14"/>
      <c r="U187" s="14"/>
      <c r="V187" s="14"/>
      <c r="W187" s="14"/>
      <c r="X187" s="14"/>
      <c r="Y187" s="14"/>
      <c r="Z187" s="14"/>
      <c r="AA187" s="14"/>
      <c r="AB187" s="14"/>
      <c r="AC187" s="14"/>
      <c r="AD187" s="14"/>
      <c r="AE187" s="14"/>
      <c r="AF187" s="14"/>
      <c r="AG187" s="14"/>
      <c r="AH187" s="14"/>
      <c r="AI187" s="14"/>
    </row>
    <row r="188" spans="3:35" s="3" customFormat="1" ht="29.25" customHeight="1">
      <c r="C188" s="192" t="s">
        <v>239</v>
      </c>
      <c r="D188" s="192"/>
      <c r="E188" s="192"/>
      <c r="F188" s="192"/>
      <c r="G188" s="192"/>
      <c r="H188" s="192"/>
      <c r="I188" s="192"/>
      <c r="J188" s="192"/>
      <c r="K188" s="192"/>
      <c r="L188" s="192"/>
      <c r="M188" s="192"/>
      <c r="N188" s="192"/>
      <c r="O188" s="192"/>
      <c r="Q188" s="11"/>
      <c r="AB188" s="4"/>
      <c r="AC188" s="4"/>
      <c r="AD188" s="4"/>
      <c r="AE188" s="4"/>
      <c r="AF188" s="4"/>
      <c r="AG188" s="14"/>
      <c r="AH188" s="14"/>
      <c r="AI188" s="14"/>
    </row>
    <row r="189" spans="3:35" s="3" customFormat="1" ht="72" customHeight="1">
      <c r="C189" s="4" t="s">
        <v>225</v>
      </c>
      <c r="D189" s="192" t="s">
        <v>230</v>
      </c>
      <c r="E189" s="192"/>
      <c r="F189" s="192"/>
      <c r="G189" s="192"/>
      <c r="H189" s="192"/>
      <c r="I189" s="192"/>
      <c r="J189" s="192"/>
      <c r="K189" s="192"/>
      <c r="L189" s="192"/>
      <c r="M189" s="192"/>
      <c r="N189" s="192"/>
      <c r="O189" s="192"/>
      <c r="Q189" s="11"/>
      <c r="AB189" s="4"/>
      <c r="AC189" s="4"/>
      <c r="AD189" s="4"/>
      <c r="AE189" s="4"/>
      <c r="AF189" s="4"/>
      <c r="AG189" s="14"/>
      <c r="AH189" s="14"/>
      <c r="AI189" s="14"/>
    </row>
    <row r="190" spans="3:35" s="3" customFormat="1" ht="71.25" customHeight="1">
      <c r="C190" s="4" t="s">
        <v>226</v>
      </c>
      <c r="D190" s="192" t="s">
        <v>231</v>
      </c>
      <c r="E190" s="192"/>
      <c r="F190" s="192"/>
      <c r="G190" s="192"/>
      <c r="H190" s="192"/>
      <c r="I190" s="192"/>
      <c r="J190" s="192"/>
      <c r="K190" s="192"/>
      <c r="L190" s="192"/>
      <c r="M190" s="192"/>
      <c r="N190" s="192"/>
      <c r="O190" s="192"/>
      <c r="Q190" s="11"/>
      <c r="AB190" s="4"/>
      <c r="AC190" s="4"/>
      <c r="AD190" s="4"/>
      <c r="AE190" s="4"/>
      <c r="AF190" s="4"/>
      <c r="AG190" s="14"/>
      <c r="AH190" s="14"/>
      <c r="AI190" s="14"/>
    </row>
    <row r="191" spans="3:35" s="3" customFormat="1" ht="59.25" customHeight="1">
      <c r="C191" s="4" t="s">
        <v>227</v>
      </c>
      <c r="D191" s="192" t="s">
        <v>232</v>
      </c>
      <c r="E191" s="192"/>
      <c r="F191" s="192"/>
      <c r="G191" s="192"/>
      <c r="H191" s="192"/>
      <c r="I191" s="192"/>
      <c r="J191" s="192"/>
      <c r="K191" s="192"/>
      <c r="L191" s="192"/>
      <c r="M191" s="192"/>
      <c r="N191" s="192"/>
      <c r="O191" s="192"/>
      <c r="Q191" s="11"/>
      <c r="AB191" s="4"/>
      <c r="AC191" s="4"/>
      <c r="AD191" s="4"/>
      <c r="AE191" s="4"/>
      <c r="AF191" s="4"/>
      <c r="AG191" s="14"/>
      <c r="AH191" s="14"/>
      <c r="AI191" s="14"/>
    </row>
    <row r="192" spans="3:35" s="3" customFormat="1" ht="39.75" customHeight="1">
      <c r="C192" s="4" t="s">
        <v>228</v>
      </c>
      <c r="D192" s="192" t="s">
        <v>233</v>
      </c>
      <c r="E192" s="192"/>
      <c r="F192" s="192"/>
      <c r="G192" s="192"/>
      <c r="H192" s="192"/>
      <c r="I192" s="192"/>
      <c r="J192" s="192"/>
      <c r="K192" s="192"/>
      <c r="L192" s="192"/>
      <c r="M192" s="192"/>
      <c r="N192" s="192"/>
      <c r="O192" s="192"/>
      <c r="Q192" s="11"/>
      <c r="AB192" s="4"/>
      <c r="AC192" s="4"/>
      <c r="AD192" s="4"/>
      <c r="AE192" s="4"/>
      <c r="AF192" s="4"/>
      <c r="AG192" s="14"/>
      <c r="AH192" s="14"/>
      <c r="AI192" s="14"/>
    </row>
    <row r="193" spans="3:35" s="3" customFormat="1" ht="50.25" customHeight="1">
      <c r="C193" s="4" t="s">
        <v>229</v>
      </c>
      <c r="D193" s="192" t="s">
        <v>234</v>
      </c>
      <c r="E193" s="192"/>
      <c r="F193" s="192"/>
      <c r="G193" s="192"/>
      <c r="H193" s="192"/>
      <c r="I193" s="192"/>
      <c r="J193" s="192"/>
      <c r="K193" s="192"/>
      <c r="L193" s="192"/>
      <c r="M193" s="192"/>
      <c r="N193" s="192"/>
      <c r="O193" s="192"/>
      <c r="Q193" s="11"/>
      <c r="AB193" s="4"/>
      <c r="AC193" s="4"/>
      <c r="AD193" s="4"/>
      <c r="AE193" s="4"/>
      <c r="AF193" s="4"/>
      <c r="AG193" s="14"/>
      <c r="AH193" s="14"/>
      <c r="AI193" s="14"/>
    </row>
    <row r="194" spans="3:35" s="3" customFormat="1" ht="38.25" customHeight="1">
      <c r="C194" s="4" t="s">
        <v>235</v>
      </c>
      <c r="D194" s="192" t="s">
        <v>273</v>
      </c>
      <c r="E194" s="192"/>
      <c r="F194" s="192"/>
      <c r="G194" s="192"/>
      <c r="H194" s="192"/>
      <c r="I194" s="192"/>
      <c r="J194" s="192"/>
      <c r="K194" s="192"/>
      <c r="L194" s="192"/>
      <c r="M194" s="192"/>
      <c r="N194" s="192"/>
      <c r="O194" s="192"/>
      <c r="Q194" s="11"/>
      <c r="AB194" s="4"/>
      <c r="AC194" s="4"/>
      <c r="AD194" s="4"/>
      <c r="AE194" s="4"/>
      <c r="AF194" s="4"/>
      <c r="AG194" s="14"/>
      <c r="AH194" s="14"/>
      <c r="AI194" s="14"/>
    </row>
    <row r="195" spans="3:35" s="3" customFormat="1" ht="64.5" customHeight="1">
      <c r="C195" s="215" t="s">
        <v>274</v>
      </c>
      <c r="D195" s="215"/>
      <c r="E195" s="215"/>
      <c r="F195" s="215"/>
      <c r="G195" s="215"/>
      <c r="H195" s="215"/>
      <c r="I195" s="215"/>
      <c r="J195" s="215"/>
      <c r="K195" s="215"/>
      <c r="L195" s="215"/>
      <c r="M195" s="215"/>
      <c r="N195" s="215"/>
      <c r="O195" s="215"/>
      <c r="Q195" s="11"/>
      <c r="AB195" s="4"/>
      <c r="AC195" s="4"/>
      <c r="AD195" s="4"/>
      <c r="AE195" s="4"/>
      <c r="AF195" s="4"/>
      <c r="AG195" s="14"/>
      <c r="AH195" s="14"/>
      <c r="AI195" s="14"/>
    </row>
    <row r="196" spans="3:35" s="3" customFormat="1" ht="15.75" customHeight="1">
      <c r="C196" s="62"/>
      <c r="D196" s="62"/>
      <c r="E196" s="62"/>
      <c r="F196" s="62"/>
      <c r="G196" s="62"/>
      <c r="H196" s="62"/>
      <c r="I196" s="62"/>
      <c r="J196" s="62"/>
      <c r="K196" s="62"/>
      <c r="L196" s="62"/>
      <c r="M196" s="62"/>
      <c r="N196" s="62"/>
      <c r="O196" s="62"/>
      <c r="Q196" s="11"/>
      <c r="AB196" s="4"/>
      <c r="AC196" s="4"/>
      <c r="AD196" s="4"/>
      <c r="AE196" s="4"/>
      <c r="AF196" s="4"/>
      <c r="AG196" s="14"/>
      <c r="AH196" s="14"/>
      <c r="AI196" s="14"/>
    </row>
    <row r="197" spans="3:35" s="3" customFormat="1" ht="30.75" customHeight="1">
      <c r="C197" s="215" t="s">
        <v>277</v>
      </c>
      <c r="D197" s="215"/>
      <c r="E197" s="215"/>
      <c r="F197" s="215"/>
      <c r="G197" s="215"/>
      <c r="H197" s="215"/>
      <c r="I197" s="215"/>
      <c r="J197" s="215"/>
      <c r="K197" s="215"/>
      <c r="L197" s="215"/>
      <c r="M197" s="215"/>
      <c r="N197" s="215"/>
      <c r="O197" s="215"/>
      <c r="Q197" s="11"/>
      <c r="AB197" s="4"/>
      <c r="AC197" s="4"/>
      <c r="AD197" s="4"/>
      <c r="AE197" s="4"/>
      <c r="AF197" s="4"/>
      <c r="AG197" s="14"/>
      <c r="AH197" s="14"/>
      <c r="AI197" s="14"/>
    </row>
    <row r="198" spans="3:35" s="3" customFormat="1" ht="14.25" customHeight="1">
      <c r="C198" s="10"/>
      <c r="D198" s="32"/>
      <c r="E198" s="32"/>
      <c r="F198" s="32"/>
      <c r="G198" s="32"/>
      <c r="H198" s="32"/>
      <c r="I198" s="32"/>
      <c r="J198" s="32"/>
      <c r="K198" s="32"/>
      <c r="L198" s="32"/>
      <c r="M198" s="32"/>
      <c r="N198" s="32"/>
      <c r="O198" s="32"/>
      <c r="Q198" s="11"/>
      <c r="AB198" s="4"/>
      <c r="AC198" s="4"/>
      <c r="AD198" s="4"/>
      <c r="AE198" s="4"/>
      <c r="AF198" s="4"/>
      <c r="AG198" s="14"/>
      <c r="AH198" s="14"/>
      <c r="AI198" s="14"/>
    </row>
    <row r="199" spans="1:35" ht="14.25" customHeight="1">
      <c r="A199" s="3">
        <v>25</v>
      </c>
      <c r="B199" s="3"/>
      <c r="C199" s="3" t="s">
        <v>29</v>
      </c>
      <c r="D199" s="3"/>
      <c r="R199" s="12"/>
      <c r="T199" s="14"/>
      <c r="V199" s="213"/>
      <c r="W199" s="214"/>
      <c r="X199" s="214"/>
      <c r="Y199" s="214"/>
      <c r="Z199" s="214"/>
      <c r="AA199" s="214"/>
      <c r="AB199" s="214"/>
      <c r="AC199" s="214"/>
      <c r="AD199" s="214"/>
      <c r="AE199" s="214"/>
      <c r="AF199" s="214"/>
      <c r="AG199" s="214"/>
      <c r="AH199" s="214"/>
      <c r="AI199" s="214"/>
    </row>
    <row r="200" spans="1:35" ht="14.25" customHeight="1">
      <c r="A200" s="3"/>
      <c r="B200" s="3"/>
      <c r="C200" s="3"/>
      <c r="D200" s="3"/>
      <c r="R200" s="12"/>
      <c r="T200" s="14"/>
      <c r="V200" s="14"/>
      <c r="W200" s="85"/>
      <c r="X200" s="85"/>
      <c r="Y200" s="85"/>
      <c r="Z200" s="85"/>
      <c r="AA200" s="85"/>
      <c r="AB200" s="85"/>
      <c r="AC200" s="85"/>
      <c r="AD200" s="85"/>
      <c r="AE200" s="85"/>
      <c r="AF200" s="85"/>
      <c r="AG200" s="85"/>
      <c r="AH200" s="85"/>
      <c r="AI200" s="85"/>
    </row>
    <row r="201" spans="1:35" ht="30.75" customHeight="1">
      <c r="A201" s="3"/>
      <c r="B201" s="3"/>
      <c r="C201" s="192" t="s">
        <v>257</v>
      </c>
      <c r="D201" s="192"/>
      <c r="E201" s="192"/>
      <c r="F201" s="192"/>
      <c r="G201" s="192"/>
      <c r="H201" s="192"/>
      <c r="I201" s="192"/>
      <c r="J201" s="192"/>
      <c r="K201" s="192"/>
      <c r="L201" s="192"/>
      <c r="M201" s="192"/>
      <c r="N201" s="192"/>
      <c r="O201" s="192"/>
      <c r="R201" s="12"/>
      <c r="T201" s="14"/>
      <c r="V201" s="14"/>
      <c r="W201" s="85"/>
      <c r="X201" s="85"/>
      <c r="Y201" s="85"/>
      <c r="Z201" s="85"/>
      <c r="AA201" s="85"/>
      <c r="AB201" s="85"/>
      <c r="AC201" s="85"/>
      <c r="AD201" s="85"/>
      <c r="AE201" s="85"/>
      <c r="AF201" s="85"/>
      <c r="AG201" s="85"/>
      <c r="AH201" s="85"/>
      <c r="AI201" s="85"/>
    </row>
    <row r="202" spans="1:35" ht="14.25" customHeight="1">
      <c r="A202" s="3"/>
      <c r="B202" s="3"/>
      <c r="C202" s="3"/>
      <c r="D202" s="3"/>
      <c r="M202" s="6" t="s">
        <v>163</v>
      </c>
      <c r="O202" s="6" t="s">
        <v>163</v>
      </c>
      <c r="R202" s="12"/>
      <c r="T202" s="14"/>
      <c r="V202" s="14"/>
      <c r="W202" s="85"/>
      <c r="X202" s="85"/>
      <c r="Y202" s="85"/>
      <c r="Z202" s="85"/>
      <c r="AA202" s="85"/>
      <c r="AB202" s="85"/>
      <c r="AC202" s="85"/>
      <c r="AD202" s="85"/>
      <c r="AE202" s="85"/>
      <c r="AF202" s="85"/>
      <c r="AG202" s="85"/>
      <c r="AH202" s="85"/>
      <c r="AI202" s="85"/>
    </row>
    <row r="203" spans="1:35" ht="14.25" customHeight="1">
      <c r="A203" s="3"/>
      <c r="B203" s="3"/>
      <c r="C203" s="3"/>
      <c r="D203" s="3"/>
      <c r="M203" s="6" t="s">
        <v>254</v>
      </c>
      <c r="O203" s="6" t="s">
        <v>191</v>
      </c>
      <c r="R203" s="12"/>
      <c r="T203" s="14"/>
      <c r="V203" s="14"/>
      <c r="W203" s="85"/>
      <c r="X203" s="85"/>
      <c r="Y203" s="85"/>
      <c r="Z203" s="85"/>
      <c r="AA203" s="85"/>
      <c r="AB203" s="85"/>
      <c r="AC203" s="85"/>
      <c r="AD203" s="85"/>
      <c r="AE203" s="85"/>
      <c r="AF203" s="85"/>
      <c r="AG203" s="85"/>
      <c r="AH203" s="85"/>
      <c r="AI203" s="85"/>
    </row>
    <row r="204" spans="1:35" ht="14.25" customHeight="1">
      <c r="A204" s="3"/>
      <c r="B204" s="3"/>
      <c r="C204" s="3"/>
      <c r="D204" s="3"/>
      <c r="M204" s="7" t="s">
        <v>3</v>
      </c>
      <c r="O204" s="7" t="s">
        <v>3</v>
      </c>
      <c r="R204" s="12"/>
      <c r="T204" s="14"/>
      <c r="V204" s="14"/>
      <c r="W204" s="85"/>
      <c r="X204" s="85"/>
      <c r="Y204" s="85"/>
      <c r="Z204" s="85"/>
      <c r="AA204" s="85"/>
      <c r="AB204" s="85"/>
      <c r="AC204" s="85"/>
      <c r="AD204" s="85"/>
      <c r="AE204" s="85"/>
      <c r="AF204" s="85"/>
      <c r="AG204" s="85"/>
      <c r="AH204" s="85"/>
      <c r="AI204" s="85"/>
    </row>
    <row r="205" spans="1:35" ht="14.25" customHeight="1">
      <c r="A205" s="3"/>
      <c r="B205" s="3"/>
      <c r="C205" s="3" t="s">
        <v>164</v>
      </c>
      <c r="D205" s="3"/>
      <c r="M205" s="4"/>
      <c r="O205" s="17"/>
      <c r="R205" s="12"/>
      <c r="T205" s="14"/>
      <c r="V205" s="14"/>
      <c r="W205" s="85"/>
      <c r="X205" s="85"/>
      <c r="Y205" s="85"/>
      <c r="Z205" s="85"/>
      <c r="AA205" s="85"/>
      <c r="AB205" s="85"/>
      <c r="AC205" s="85"/>
      <c r="AD205" s="85"/>
      <c r="AE205" s="85"/>
      <c r="AF205" s="85"/>
      <c r="AG205" s="85"/>
      <c r="AH205" s="85"/>
      <c r="AI205" s="85"/>
    </row>
    <row r="206" spans="1:35" ht="14.25" customHeight="1">
      <c r="A206" s="3"/>
      <c r="B206" s="3"/>
      <c r="C206" s="2" t="s">
        <v>192</v>
      </c>
      <c r="D206" s="3"/>
      <c r="M206" s="4"/>
      <c r="O206" s="17"/>
      <c r="R206" s="12"/>
      <c r="T206" s="14"/>
      <c r="V206" s="14"/>
      <c r="W206" s="85"/>
      <c r="X206" s="85"/>
      <c r="Y206" s="85"/>
      <c r="Z206" s="85"/>
      <c r="AA206" s="85"/>
      <c r="AB206" s="85"/>
      <c r="AC206" s="85"/>
      <c r="AD206" s="85"/>
      <c r="AE206" s="85"/>
      <c r="AF206" s="85"/>
      <c r="AG206" s="85"/>
      <c r="AH206" s="85"/>
      <c r="AI206" s="85"/>
    </row>
    <row r="207" spans="1:35" ht="14.25" customHeight="1">
      <c r="A207" s="3"/>
      <c r="B207" s="3"/>
      <c r="D207" s="2" t="s">
        <v>193</v>
      </c>
      <c r="M207" s="23">
        <f>'BS'!C29</f>
        <v>15254</v>
      </c>
      <c r="N207" s="35"/>
      <c r="O207" s="23">
        <v>13760</v>
      </c>
      <c r="R207" s="12"/>
      <c r="T207" s="14"/>
      <c r="V207" s="14"/>
      <c r="W207" s="85"/>
      <c r="X207" s="85"/>
      <c r="Y207" s="85"/>
      <c r="Z207" s="85"/>
      <c r="AA207" s="85"/>
      <c r="AB207" s="85"/>
      <c r="AC207" s="85"/>
      <c r="AD207" s="85"/>
      <c r="AE207" s="85"/>
      <c r="AF207" s="85"/>
      <c r="AG207" s="85"/>
      <c r="AH207" s="85"/>
      <c r="AI207" s="85"/>
    </row>
    <row r="208" spans="1:35" ht="14.25" customHeight="1">
      <c r="A208" s="3"/>
      <c r="B208" s="3"/>
      <c r="C208" s="2" t="s">
        <v>194</v>
      </c>
      <c r="D208" s="3"/>
      <c r="M208" s="23"/>
      <c r="N208" s="35"/>
      <c r="O208" s="23"/>
      <c r="R208" s="12"/>
      <c r="T208" s="14"/>
      <c r="V208" s="14"/>
      <c r="W208" s="85"/>
      <c r="X208" s="85"/>
      <c r="Y208" s="85"/>
      <c r="Z208" s="85"/>
      <c r="AA208" s="85"/>
      <c r="AB208" s="85"/>
      <c r="AC208" s="85"/>
      <c r="AD208" s="85"/>
      <c r="AE208" s="85"/>
      <c r="AF208" s="85"/>
      <c r="AG208" s="85"/>
      <c r="AH208" s="85"/>
      <c r="AI208" s="85"/>
    </row>
    <row r="209" spans="1:35" ht="14.25" customHeight="1">
      <c r="A209" s="3"/>
      <c r="B209" s="3"/>
      <c r="D209" s="2" t="s">
        <v>195</v>
      </c>
      <c r="M209" s="23">
        <v>0</v>
      </c>
      <c r="N209" s="35"/>
      <c r="O209" s="23">
        <v>21200</v>
      </c>
      <c r="R209" s="12"/>
      <c r="T209" s="14"/>
      <c r="V209" s="14"/>
      <c r="W209" s="85"/>
      <c r="X209" s="85"/>
      <c r="Y209" s="85"/>
      <c r="Z209" s="85"/>
      <c r="AA209" s="85"/>
      <c r="AB209" s="85"/>
      <c r="AC209" s="85"/>
      <c r="AD209" s="85"/>
      <c r="AE209" s="85"/>
      <c r="AF209" s="85"/>
      <c r="AG209" s="85"/>
      <c r="AH209" s="85"/>
      <c r="AI209" s="85"/>
    </row>
    <row r="210" spans="4:15" ht="14.25" customHeight="1">
      <c r="D210" s="45"/>
      <c r="K210" s="21"/>
      <c r="M210" s="34"/>
      <c r="N210" s="35"/>
      <c r="O210" s="34"/>
    </row>
    <row r="211" spans="4:15" ht="14.25" customHeight="1" thickBot="1">
      <c r="D211" s="45"/>
      <c r="K211" s="21"/>
      <c r="M211" s="39">
        <f>SUM(M206:M210)</f>
        <v>15254</v>
      </c>
      <c r="N211" s="36"/>
      <c r="O211" s="39">
        <f>SUM(O206:O210)</f>
        <v>34960</v>
      </c>
    </row>
    <row r="212" spans="4:15" ht="14.25" customHeight="1">
      <c r="D212" s="45"/>
      <c r="K212" s="21"/>
      <c r="M212" s="38"/>
      <c r="N212" s="36"/>
      <c r="O212" s="38"/>
    </row>
    <row r="213" spans="1:17" ht="14.25" customHeight="1">
      <c r="A213" s="3">
        <v>26</v>
      </c>
      <c r="B213" s="3"/>
      <c r="C213" s="3" t="s">
        <v>6</v>
      </c>
      <c r="D213" s="3"/>
      <c r="Q213" s="3"/>
    </row>
    <row r="214" ht="14.25" customHeight="1">
      <c r="M214" s="31"/>
    </row>
    <row r="215" spans="3:30" ht="30" customHeight="1">
      <c r="C215" s="192" t="s">
        <v>0</v>
      </c>
      <c r="D215" s="192"/>
      <c r="E215" s="192"/>
      <c r="F215" s="192"/>
      <c r="G215" s="192"/>
      <c r="H215" s="192"/>
      <c r="I215" s="192"/>
      <c r="J215" s="192"/>
      <c r="K215" s="192"/>
      <c r="L215" s="192"/>
      <c r="M215" s="192"/>
      <c r="N215" s="215"/>
      <c r="O215" s="215"/>
      <c r="Q215" s="192"/>
      <c r="R215" s="203"/>
      <c r="S215" s="203"/>
      <c r="T215" s="203"/>
      <c r="U215" s="203"/>
      <c r="V215" s="203"/>
      <c r="W215" s="203"/>
      <c r="X215" s="203"/>
      <c r="Y215" s="203"/>
      <c r="Z215" s="203"/>
      <c r="AA215" s="203"/>
      <c r="AB215" s="203"/>
      <c r="AC215" s="203"/>
      <c r="AD215" s="203"/>
    </row>
    <row r="216" spans="3:30" ht="14.25" customHeight="1">
      <c r="C216" s="4"/>
      <c r="D216" s="4"/>
      <c r="E216" s="4"/>
      <c r="F216" s="4"/>
      <c r="G216" s="4"/>
      <c r="H216" s="4"/>
      <c r="I216" s="4"/>
      <c r="J216" s="4"/>
      <c r="K216" s="4"/>
      <c r="L216" s="4"/>
      <c r="M216" s="4"/>
      <c r="N216" s="62"/>
      <c r="O216" s="62"/>
      <c r="Q216" s="4"/>
      <c r="R216" s="9"/>
      <c r="S216" s="9"/>
      <c r="T216" s="9"/>
      <c r="U216" s="9"/>
      <c r="V216" s="9"/>
      <c r="W216" s="9"/>
      <c r="X216" s="9"/>
      <c r="Y216" s="9"/>
      <c r="Z216" s="9"/>
      <c r="AA216" s="9"/>
      <c r="AB216" s="9"/>
      <c r="AC216" s="9"/>
      <c r="AD216" s="9"/>
    </row>
    <row r="217" spans="1:29" ht="14.25" customHeight="1">
      <c r="A217" s="3">
        <v>27</v>
      </c>
      <c r="B217" s="3"/>
      <c r="C217" s="3" t="s">
        <v>92</v>
      </c>
      <c r="D217" s="3"/>
      <c r="Q217" s="3"/>
      <c r="R217" s="3"/>
      <c r="S217" s="3"/>
      <c r="AC217" s="31"/>
    </row>
    <row r="219" spans="3:32" ht="38.25" customHeight="1">
      <c r="C219" s="192" t="s">
        <v>275</v>
      </c>
      <c r="D219" s="192"/>
      <c r="E219" s="192"/>
      <c r="F219" s="192"/>
      <c r="G219" s="192"/>
      <c r="H219" s="192"/>
      <c r="I219" s="192"/>
      <c r="J219" s="192"/>
      <c r="K219" s="192"/>
      <c r="L219" s="192"/>
      <c r="M219" s="192"/>
      <c r="N219" s="192"/>
      <c r="O219" s="192"/>
      <c r="Q219" s="211"/>
      <c r="R219" s="211"/>
      <c r="S219" s="211"/>
      <c r="T219" s="211"/>
      <c r="U219" s="211"/>
      <c r="V219" s="211"/>
      <c r="W219" s="211"/>
      <c r="X219" s="211"/>
      <c r="Y219" s="211"/>
      <c r="Z219" s="211"/>
      <c r="AA219" s="211"/>
      <c r="AB219" s="211"/>
      <c r="AC219" s="211"/>
      <c r="AD219" s="211"/>
      <c r="AE219" s="211"/>
      <c r="AF219" s="211"/>
    </row>
    <row r="220" spans="3:32" ht="14.25" customHeight="1">
      <c r="C220" s="77"/>
      <c r="D220" s="77"/>
      <c r="E220" s="77"/>
      <c r="F220" s="77"/>
      <c r="G220" s="77"/>
      <c r="H220" s="77"/>
      <c r="I220" s="77"/>
      <c r="J220" s="77"/>
      <c r="K220" s="77"/>
      <c r="L220" s="77"/>
      <c r="M220" s="77"/>
      <c r="N220" s="77"/>
      <c r="O220" s="77"/>
      <c r="Q220" s="77"/>
      <c r="R220" s="77"/>
      <c r="S220" s="77"/>
      <c r="T220" s="77"/>
      <c r="U220" s="77"/>
      <c r="V220" s="77"/>
      <c r="W220" s="77"/>
      <c r="X220" s="77"/>
      <c r="Y220" s="77"/>
      <c r="Z220" s="77"/>
      <c r="AA220" s="77"/>
      <c r="AB220" s="77"/>
      <c r="AC220" s="77"/>
      <c r="AD220" s="77"/>
      <c r="AE220" s="77"/>
      <c r="AF220" s="77"/>
    </row>
    <row r="221" spans="1:4" ht="14.25" customHeight="1">
      <c r="A221" s="3">
        <v>28</v>
      </c>
      <c r="B221" s="3"/>
      <c r="C221" s="3" t="s">
        <v>9</v>
      </c>
      <c r="D221" s="3"/>
    </row>
    <row r="222" spans="1:4" ht="14.25" customHeight="1">
      <c r="A222" s="3"/>
      <c r="B222" s="3"/>
      <c r="C222" s="3"/>
      <c r="D222" s="3"/>
    </row>
    <row r="223" spans="1:32" ht="38.25" customHeight="1">
      <c r="A223" s="3"/>
      <c r="C223" s="192" t="s">
        <v>276</v>
      </c>
      <c r="D223" s="192"/>
      <c r="E223" s="192"/>
      <c r="F223" s="192"/>
      <c r="G223" s="192"/>
      <c r="H223" s="192"/>
      <c r="I223" s="192"/>
      <c r="J223" s="192"/>
      <c r="K223" s="192"/>
      <c r="L223" s="192"/>
      <c r="M223" s="192"/>
      <c r="N223" s="192"/>
      <c r="O223" s="192"/>
      <c r="P223" s="85"/>
      <c r="AA223" s="6"/>
      <c r="AC223" s="27"/>
      <c r="AD223" s="27"/>
      <c r="AE223" s="27"/>
      <c r="AF223" s="62"/>
    </row>
    <row r="224" spans="1:32" ht="14.25" customHeight="1">
      <c r="A224" s="3"/>
      <c r="C224" s="4"/>
      <c r="D224" s="62"/>
      <c r="E224" s="62"/>
      <c r="F224" s="62"/>
      <c r="G224" s="62"/>
      <c r="H224" s="62"/>
      <c r="I224" s="62"/>
      <c r="J224" s="62"/>
      <c r="K224" s="62"/>
      <c r="L224" s="62"/>
      <c r="M224" s="62"/>
      <c r="N224" s="62"/>
      <c r="O224" s="62"/>
      <c r="P224" s="85"/>
      <c r="R224" s="12"/>
      <c r="S224" s="12"/>
      <c r="T224" s="12"/>
      <c r="U224" s="13"/>
      <c r="V224" s="13"/>
      <c r="Y224" s="6"/>
      <c r="Z224" s="6"/>
      <c r="AA224" s="6"/>
      <c r="AC224" s="27"/>
      <c r="AD224" s="27"/>
      <c r="AE224" s="27"/>
      <c r="AF224" s="62"/>
    </row>
    <row r="225" spans="1:3" ht="14.25" customHeight="1">
      <c r="A225" s="3">
        <v>29</v>
      </c>
      <c r="C225" s="3" t="s">
        <v>32</v>
      </c>
    </row>
    <row r="226" spans="3:15" ht="14.25" customHeight="1">
      <c r="C226" s="14"/>
      <c r="D226" s="3"/>
      <c r="E226" s="14"/>
      <c r="F226" s="14"/>
      <c r="G226" s="14"/>
      <c r="H226" s="14"/>
      <c r="I226" s="200" t="s">
        <v>252</v>
      </c>
      <c r="J226" s="200"/>
      <c r="K226" s="200"/>
      <c r="M226" s="188" t="s">
        <v>102</v>
      </c>
      <c r="N226" s="188"/>
      <c r="O226" s="212"/>
    </row>
    <row r="227" spans="3:15" ht="14.25" customHeight="1">
      <c r="C227" s="14"/>
      <c r="D227" s="3"/>
      <c r="E227" s="14"/>
      <c r="F227" s="14"/>
      <c r="G227" s="14"/>
      <c r="H227" s="14"/>
      <c r="I227" s="6" t="s">
        <v>41</v>
      </c>
      <c r="J227" s="19"/>
      <c r="K227" s="6" t="s">
        <v>103</v>
      </c>
      <c r="L227" s="7"/>
      <c r="M227" s="6" t="s">
        <v>41</v>
      </c>
      <c r="O227" s="6" t="s">
        <v>103</v>
      </c>
    </row>
    <row r="228" spans="3:15" ht="14.25" customHeight="1">
      <c r="C228" s="14"/>
      <c r="D228" s="14"/>
      <c r="E228" s="14"/>
      <c r="F228" s="14"/>
      <c r="G228" s="14"/>
      <c r="H228" s="14"/>
      <c r="I228" s="6" t="s">
        <v>104</v>
      </c>
      <c r="J228" s="19"/>
      <c r="K228" s="6" t="s">
        <v>104</v>
      </c>
      <c r="L228" s="7"/>
      <c r="M228" s="6" t="s">
        <v>104</v>
      </c>
      <c r="O228" s="6" t="s">
        <v>104</v>
      </c>
    </row>
    <row r="229" spans="3:15" ht="14.25" customHeight="1">
      <c r="C229" s="14"/>
      <c r="D229" s="14"/>
      <c r="E229" s="14"/>
      <c r="F229" s="14"/>
      <c r="G229" s="14"/>
      <c r="H229" s="14"/>
      <c r="I229" s="6" t="s">
        <v>244</v>
      </c>
      <c r="J229" s="19"/>
      <c r="K229" s="6" t="s">
        <v>243</v>
      </c>
      <c r="L229" s="7"/>
      <c r="M229" s="6" t="s">
        <v>244</v>
      </c>
      <c r="O229" s="6" t="s">
        <v>243</v>
      </c>
    </row>
    <row r="230" spans="3:13" ht="14.25" customHeight="1">
      <c r="C230" s="14"/>
      <c r="D230" s="131" t="s">
        <v>35</v>
      </c>
      <c r="E230" s="14"/>
      <c r="F230" s="14"/>
      <c r="G230" s="14"/>
      <c r="H230" s="14"/>
      <c r="J230" s="14"/>
      <c r="K230" s="14"/>
      <c r="L230" s="14"/>
      <c r="M230" s="14"/>
    </row>
    <row r="231" spans="3:13" ht="14.25" customHeight="1">
      <c r="C231" s="14"/>
      <c r="D231" s="3"/>
      <c r="E231" s="14"/>
      <c r="F231" s="14"/>
      <c r="G231" s="14"/>
      <c r="H231" s="14"/>
      <c r="J231" s="14"/>
      <c r="K231" s="14"/>
      <c r="L231" s="14"/>
      <c r="M231" s="14"/>
    </row>
    <row r="232" spans="3:15" s="36" customFormat="1" ht="27.75" customHeight="1" thickBot="1">
      <c r="C232" s="46"/>
      <c r="D232" s="9" t="s">
        <v>33</v>
      </c>
      <c r="E232" s="46"/>
      <c r="F232" s="46"/>
      <c r="G232" s="6" t="s">
        <v>3</v>
      </c>
      <c r="H232" s="132"/>
      <c r="I232" s="133">
        <f>PL!F38</f>
        <v>17602</v>
      </c>
      <c r="J232" s="14"/>
      <c r="K232" s="133">
        <f>PL!H38</f>
        <v>17561</v>
      </c>
      <c r="L232" s="135"/>
      <c r="M232" s="133">
        <f>PL!J38</f>
        <v>69236</v>
      </c>
      <c r="N232" s="136"/>
      <c r="O232" s="133">
        <f>PL!L38</f>
        <v>38283</v>
      </c>
    </row>
    <row r="233" spans="3:15" ht="14.25" customHeight="1">
      <c r="C233" s="14"/>
      <c r="E233" s="14"/>
      <c r="F233" s="14"/>
      <c r="G233" s="44"/>
      <c r="H233" s="14"/>
      <c r="I233" s="44"/>
      <c r="J233" s="14"/>
      <c r="K233" s="44"/>
      <c r="L233" s="14"/>
      <c r="M233" s="44"/>
      <c r="N233" s="21"/>
      <c r="O233" s="44"/>
    </row>
    <row r="234" spans="3:15" ht="30.75" customHeight="1" thickBot="1">
      <c r="C234" s="14"/>
      <c r="D234" s="203" t="s">
        <v>101</v>
      </c>
      <c r="E234" s="203"/>
      <c r="F234" s="14"/>
      <c r="G234" s="137" t="s">
        <v>34</v>
      </c>
      <c r="H234" s="132"/>
      <c r="I234" s="138">
        <v>196094</v>
      </c>
      <c r="J234" s="14"/>
      <c r="K234" s="138">
        <v>196094</v>
      </c>
      <c r="L234" s="132"/>
      <c r="M234" s="138">
        <v>196094</v>
      </c>
      <c r="N234" s="30"/>
      <c r="O234" s="138">
        <v>196094</v>
      </c>
    </row>
    <row r="235" spans="3:15" ht="14.25" customHeight="1">
      <c r="C235" s="14"/>
      <c r="D235" s="14"/>
      <c r="E235" s="14"/>
      <c r="F235" s="14"/>
      <c r="G235" s="47"/>
      <c r="H235" s="14"/>
      <c r="I235" s="139"/>
      <c r="J235" s="14"/>
      <c r="K235" s="139"/>
      <c r="L235" s="14"/>
      <c r="M235" s="139"/>
      <c r="N235" s="140"/>
      <c r="O235" s="139"/>
    </row>
    <row r="236" spans="3:15" s="36" customFormat="1" ht="14.25" customHeight="1" thickBot="1">
      <c r="C236" s="46"/>
      <c r="D236" s="36" t="s">
        <v>35</v>
      </c>
      <c r="E236" s="46"/>
      <c r="F236" s="46"/>
      <c r="G236" s="141" t="s">
        <v>36</v>
      </c>
      <c r="H236" s="46"/>
      <c r="I236" s="142">
        <f>+I232/I234*100</f>
        <v>8.976307281201873</v>
      </c>
      <c r="J236" s="14"/>
      <c r="K236" s="142">
        <f>+K232/K234*100</f>
        <v>8.95539894132406</v>
      </c>
      <c r="L236" s="143"/>
      <c r="M236" s="142">
        <f>+M232/M234*100</f>
        <v>35.30755658000755</v>
      </c>
      <c r="N236" s="144"/>
      <c r="O236" s="142">
        <f>+O232/O234*100</f>
        <v>19.52277989127663</v>
      </c>
    </row>
    <row r="237" spans="4:15" ht="14.25" customHeight="1">
      <c r="D237" s="4"/>
      <c r="E237" s="4"/>
      <c r="F237" s="4"/>
      <c r="G237" s="4"/>
      <c r="H237" s="4"/>
      <c r="I237" s="4"/>
      <c r="J237" s="4"/>
      <c r="K237" s="4"/>
      <c r="L237" s="4"/>
      <c r="M237" s="4"/>
      <c r="N237" s="4"/>
      <c r="O237" s="4"/>
    </row>
    <row r="238" spans="1:15" ht="14.25" customHeight="1">
      <c r="A238" s="3">
        <v>30</v>
      </c>
      <c r="C238" s="3" t="s">
        <v>93</v>
      </c>
      <c r="D238" s="4"/>
      <c r="E238" s="4"/>
      <c r="F238" s="4"/>
      <c r="G238" s="4"/>
      <c r="H238" s="4"/>
      <c r="I238" s="4"/>
      <c r="J238" s="4"/>
      <c r="K238" s="4"/>
      <c r="L238" s="4"/>
      <c r="M238" s="4"/>
      <c r="N238" s="4"/>
      <c r="O238" s="4"/>
    </row>
    <row r="239" spans="4:15" ht="14.25" customHeight="1">
      <c r="D239" s="4"/>
      <c r="E239" s="4"/>
      <c r="F239" s="4"/>
      <c r="G239" s="4"/>
      <c r="H239" s="4"/>
      <c r="I239" s="4"/>
      <c r="J239" s="4"/>
      <c r="K239" s="4"/>
      <c r="L239" s="4"/>
      <c r="M239" s="4"/>
      <c r="N239" s="4"/>
      <c r="O239" s="4"/>
    </row>
    <row r="240" spans="3:15" ht="30" customHeight="1">
      <c r="C240" s="192" t="s">
        <v>256</v>
      </c>
      <c r="D240" s="192"/>
      <c r="E240" s="192"/>
      <c r="F240" s="192"/>
      <c r="G240" s="192"/>
      <c r="H240" s="192"/>
      <c r="I240" s="192"/>
      <c r="J240" s="192"/>
      <c r="K240" s="192"/>
      <c r="L240" s="192"/>
      <c r="M240" s="192"/>
      <c r="N240" s="192"/>
      <c r="O240" s="192"/>
    </row>
    <row r="241" spans="7:17" ht="14.25" customHeight="1">
      <c r="G241" s="47"/>
      <c r="H241" s="21"/>
      <c r="I241" s="22"/>
      <c r="J241" s="21"/>
      <c r="K241" s="29"/>
      <c r="L241" s="21"/>
      <c r="M241" s="22"/>
      <c r="N241" s="29"/>
      <c r="O241" s="29"/>
      <c r="P241" s="21"/>
      <c r="Q241" s="29"/>
    </row>
    <row r="243" ht="14.25" customHeight="1">
      <c r="M243" s="48" t="s">
        <v>10</v>
      </c>
    </row>
    <row r="244" ht="14.25" customHeight="1">
      <c r="M244" s="48" t="s">
        <v>75</v>
      </c>
    </row>
    <row r="245" spans="1:13" ht="14.25" customHeight="1">
      <c r="A245" s="3"/>
      <c r="B245" s="3"/>
      <c r="M245" s="3" t="s">
        <v>76</v>
      </c>
    </row>
    <row r="246" spans="3:13" ht="14.25" customHeight="1">
      <c r="C246" s="3"/>
      <c r="M246" s="3" t="s">
        <v>25</v>
      </c>
    </row>
    <row r="247" spans="1:13" ht="14.25" customHeight="1">
      <c r="A247" s="3" t="s">
        <v>26</v>
      </c>
      <c r="C247" s="3"/>
      <c r="M247" s="3"/>
    </row>
    <row r="248" ht="14.25" customHeight="1">
      <c r="A248" s="20" t="s">
        <v>255</v>
      </c>
    </row>
  </sheetData>
  <mergeCells count="115">
    <mergeCell ref="C93:E93"/>
    <mergeCell ref="C82:O82"/>
    <mergeCell ref="K45:M45"/>
    <mergeCell ref="G45:I45"/>
    <mergeCell ref="C78:O78"/>
    <mergeCell ref="C72:M72"/>
    <mergeCell ref="C74:O74"/>
    <mergeCell ref="C50:O50"/>
    <mergeCell ref="C120:O120"/>
    <mergeCell ref="K114:M114"/>
    <mergeCell ref="K104:M104"/>
    <mergeCell ref="C98:O98"/>
    <mergeCell ref="K103:M103"/>
    <mergeCell ref="K105:M105"/>
    <mergeCell ref="K101:M101"/>
    <mergeCell ref="K113:M113"/>
    <mergeCell ref="K112:M112"/>
    <mergeCell ref="K108:M108"/>
    <mergeCell ref="C3:O3"/>
    <mergeCell ref="C15:O15"/>
    <mergeCell ref="C17:O17"/>
    <mergeCell ref="C5:O5"/>
    <mergeCell ref="C7:O7"/>
    <mergeCell ref="C13:O13"/>
    <mergeCell ref="C11:O11"/>
    <mergeCell ref="C9:O9"/>
    <mergeCell ref="C29:O30"/>
    <mergeCell ref="Q60:AF60"/>
    <mergeCell ref="C58:O58"/>
    <mergeCell ref="Q54:AF54"/>
    <mergeCell ref="C56:O56"/>
    <mergeCell ref="C54:O54"/>
    <mergeCell ref="C36:O37"/>
    <mergeCell ref="C41:O42"/>
    <mergeCell ref="C46:O46"/>
    <mergeCell ref="C52:O52"/>
    <mergeCell ref="R80:AG80"/>
    <mergeCell ref="Y62:AA62"/>
    <mergeCell ref="AC62:AF62"/>
    <mergeCell ref="C70:O70"/>
    <mergeCell ref="C64:E64"/>
    <mergeCell ref="Q64:AH64"/>
    <mergeCell ref="C66:O66"/>
    <mergeCell ref="C62:O62"/>
    <mergeCell ref="C80:O80"/>
    <mergeCell ref="R153:X157"/>
    <mergeCell ref="Q73:AC73"/>
    <mergeCell ref="C143:O143"/>
    <mergeCell ref="C86:O86"/>
    <mergeCell ref="R96:X96"/>
    <mergeCell ref="C73:M73"/>
    <mergeCell ref="Q98:W98"/>
    <mergeCell ref="Q87:W87"/>
    <mergeCell ref="R97:X97"/>
    <mergeCell ref="C94:E94"/>
    <mergeCell ref="R82:AI82"/>
    <mergeCell ref="Q144:W144"/>
    <mergeCell ref="Q143:AF143"/>
    <mergeCell ref="R86:AD86"/>
    <mergeCell ref="R186:AI186"/>
    <mergeCell ref="R159:X159"/>
    <mergeCell ref="V182:AI182"/>
    <mergeCell ref="Q173:U173"/>
    <mergeCell ref="AC165:AF165"/>
    <mergeCell ref="Q171:U171"/>
    <mergeCell ref="Q172:U172"/>
    <mergeCell ref="R180:AG180"/>
    <mergeCell ref="Y165:AA165"/>
    <mergeCell ref="V178:AI178"/>
    <mergeCell ref="D194:O194"/>
    <mergeCell ref="M148:O148"/>
    <mergeCell ref="C131:G131"/>
    <mergeCell ref="C184:O184"/>
    <mergeCell ref="C153:O153"/>
    <mergeCell ref="C145:O145"/>
    <mergeCell ref="Q219:AF219"/>
    <mergeCell ref="C215:O215"/>
    <mergeCell ref="C219:O219"/>
    <mergeCell ref="C171:D171"/>
    <mergeCell ref="C188:O188"/>
    <mergeCell ref="Q215:AD215"/>
    <mergeCell ref="V199:AI199"/>
    <mergeCell ref="D193:O193"/>
    <mergeCell ref="C195:O195"/>
    <mergeCell ref="D190:O190"/>
    <mergeCell ref="M226:O226"/>
    <mergeCell ref="C157:O157"/>
    <mergeCell ref="C182:O182"/>
    <mergeCell ref="C201:O201"/>
    <mergeCell ref="C172:D172"/>
    <mergeCell ref="D183:O183"/>
    <mergeCell ref="D189:O189"/>
    <mergeCell ref="D191:O191"/>
    <mergeCell ref="D192:O192"/>
    <mergeCell ref="C197:O197"/>
    <mergeCell ref="C240:O240"/>
    <mergeCell ref="C161:O161"/>
    <mergeCell ref="C180:O180"/>
    <mergeCell ref="C223:O223"/>
    <mergeCell ref="C176:O176"/>
    <mergeCell ref="C173:E173"/>
    <mergeCell ref="I165:K165"/>
    <mergeCell ref="D234:E234"/>
    <mergeCell ref="M165:O165"/>
    <mergeCell ref="I226:K226"/>
    <mergeCell ref="K106:M106"/>
    <mergeCell ref="I126:K126"/>
    <mergeCell ref="M126:O126"/>
    <mergeCell ref="K109:M109"/>
    <mergeCell ref="K110:M110"/>
    <mergeCell ref="K111:M111"/>
    <mergeCell ref="C118:O118"/>
    <mergeCell ref="C111:E111"/>
    <mergeCell ref="K107:M107"/>
    <mergeCell ref="C122:O122"/>
  </mergeCells>
  <printOptions horizontalCentered="1"/>
  <pageMargins left="0.25" right="0.25" top="0.75" bottom="0.5" header="0.5" footer="0.25"/>
  <pageSetup fitToHeight="7" horizontalDpi="600" verticalDpi="600" orientation="portrait" paperSize="9" scale="82" r:id="rId1"/>
  <headerFooter alignWithMargins="0">
    <oddHeader>&amp;C( &amp;P+4 )
</oddHeader>
  </headerFooter>
  <rowBreaks count="5" manualBreakCount="5">
    <brk id="43" max="14" man="1"/>
    <brk id="87" max="14" man="1"/>
    <brk id="123" max="14" man="1"/>
    <brk id="176" max="14" man="1"/>
    <brk id="21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TH Plantations Berhad</cp:lastModifiedBy>
  <cp:lastPrinted>2008-11-07T09:15:37Z</cp:lastPrinted>
  <dcterms:created xsi:type="dcterms:W3CDTF">1999-02-13T02:20:00Z</dcterms:created>
  <dcterms:modified xsi:type="dcterms:W3CDTF">2008-11-07T09:50:40Z</dcterms:modified>
  <cp:category/>
  <cp:version/>
  <cp:contentType/>
  <cp:contentStatus/>
</cp:coreProperties>
</file>